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 Milošević\Desktop\"/>
    </mc:Choice>
  </mc:AlternateContent>
  <xr:revisionPtr revIDLastSave="0" documentId="8_{BF24F7D6-419D-4ED4-BC81-C512E59C0A2E}" xr6:coauthVersionLast="47" xr6:coauthVersionMax="47" xr10:uidLastSave="{00000000-0000-0000-0000-000000000000}"/>
  <bookViews>
    <workbookView xWindow="-120" yWindow="-120" windowWidth="51840" windowHeight="21120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2" l="1"/>
  <c r="F102" i="2"/>
  <c r="F94" i="2"/>
  <c r="F62" i="2"/>
  <c r="F60" i="2"/>
  <c r="F64" i="2"/>
  <c r="G63" i="2"/>
  <c r="F121" i="2"/>
  <c r="F100" i="2"/>
  <c r="F99" i="2"/>
  <c r="F79" i="2"/>
  <c r="F119" i="2"/>
  <c r="F115" i="2"/>
  <c r="F96" i="2"/>
  <c r="F75" i="2"/>
  <c r="F118" i="2"/>
  <c r="F68" i="2"/>
  <c r="F59" i="2"/>
  <c r="F58" i="2"/>
  <c r="F37" i="2"/>
  <c r="F32" i="2"/>
  <c r="F111" i="2"/>
  <c r="F69" i="2"/>
  <c r="F63" i="2"/>
  <c r="F123" i="2"/>
  <c r="F51" i="2"/>
  <c r="F50" i="2"/>
  <c r="F49" i="2"/>
  <c r="F108" i="2"/>
  <c r="F106" i="2"/>
  <c r="F110" i="2"/>
  <c r="F34" i="2"/>
  <c r="F33" i="2"/>
  <c r="F31" i="2"/>
  <c r="F39" i="2"/>
  <c r="F38" i="2"/>
  <c r="F36" i="2"/>
  <c r="F116" i="2"/>
  <c r="F120" i="2"/>
  <c r="F114" i="2"/>
  <c r="F65" i="2"/>
  <c r="F66" i="2"/>
  <c r="F67" i="2"/>
  <c r="F70" i="2"/>
  <c r="F71" i="2"/>
  <c r="F72" i="2"/>
  <c r="F73" i="2"/>
  <c r="F74" i="2"/>
  <c r="F76" i="2"/>
  <c r="F77" i="2"/>
  <c r="F78" i="2"/>
  <c r="F80" i="2"/>
  <c r="F81" i="2"/>
  <c r="F82" i="2"/>
  <c r="F83" i="2"/>
  <c r="F85" i="2"/>
  <c r="F88" i="2"/>
  <c r="F89" i="2"/>
  <c r="F90" i="2"/>
  <c r="F91" i="2"/>
  <c r="F92" i="2"/>
  <c r="F93" i="2"/>
  <c r="F95" i="2"/>
  <c r="F97" i="2"/>
  <c r="F98" i="2"/>
  <c r="F101" i="2"/>
  <c r="F112" i="2"/>
  <c r="F104" i="2"/>
  <c r="F105" i="2"/>
  <c r="F107" i="2"/>
  <c r="F109" i="2"/>
  <c r="F29" i="2"/>
  <c r="F30" i="2"/>
  <c r="F61" i="2"/>
  <c r="F35" i="2"/>
  <c r="F44" i="2"/>
  <c r="F45" i="2"/>
  <c r="F46" i="2"/>
  <c r="F48" i="2"/>
  <c r="F52" i="2"/>
  <c r="F53" i="2"/>
  <c r="F54" i="2"/>
  <c r="F55" i="2"/>
  <c r="F56" i="2"/>
  <c r="F57" i="2"/>
  <c r="G17" i="2"/>
  <c r="G123" i="2"/>
  <c r="E3" i="3"/>
  <c r="B9" i="3"/>
  <c r="C9" i="3"/>
  <c r="G9" i="3"/>
  <c r="H9" i="3"/>
  <c r="I9" i="3"/>
  <c r="J9" i="3"/>
  <c r="K9" i="3"/>
  <c r="L9" i="3"/>
  <c r="D9" i="3"/>
  <c r="E11" i="5"/>
  <c r="M9" i="3"/>
  <c r="N9" i="3"/>
  <c r="O9" i="3"/>
  <c r="P9" i="3"/>
  <c r="Q9" i="3"/>
  <c r="R9" i="3"/>
  <c r="E6" i="5"/>
  <c r="E10" i="5"/>
  <c r="E21" i="5"/>
  <c r="G21" i="5"/>
  <c r="H21" i="5"/>
  <c r="I21" i="5"/>
  <c r="K24" i="5"/>
  <c r="C4" i="4"/>
  <c r="C5" i="4"/>
  <c r="C6" i="4"/>
  <c r="C7" i="4"/>
  <c r="D8" i="4"/>
  <c r="E8" i="4"/>
  <c r="F8" i="4"/>
  <c r="C8" i="4"/>
  <c r="G8" i="4"/>
  <c r="H8" i="4"/>
  <c r="I8" i="4"/>
  <c r="J8" i="4"/>
  <c r="K8" i="4"/>
  <c r="L8" i="4"/>
  <c r="M8" i="4"/>
  <c r="N8" i="4"/>
  <c r="O8" i="4"/>
  <c r="E12" i="5"/>
</calcChain>
</file>

<file path=xl/sharedStrings.xml><?xml version="1.0" encoding="utf-8"?>
<sst xmlns="http://schemas.openxmlformats.org/spreadsheetml/2006/main" count="521" uniqueCount="382">
  <si>
    <t>Rashodi:</t>
  </si>
  <si>
    <t>Neutrošena sredstva:</t>
  </si>
  <si>
    <t>Red.br.</t>
  </si>
  <si>
    <t>Predmet nabave</t>
  </si>
  <si>
    <t>Postupak i način nabave</t>
  </si>
  <si>
    <t>NAKNADA TROŠKOVA ZAPOSLENIMA</t>
  </si>
  <si>
    <t>Seminari, savjetovanja i simpoziji</t>
  </si>
  <si>
    <t>Str.ispit i teč.</t>
  </si>
  <si>
    <t>Služb, radna i zaš.odjeća i obuća</t>
  </si>
  <si>
    <t>Električna energija</t>
  </si>
  <si>
    <t>Plin</t>
  </si>
  <si>
    <t>Mat.i dij.za tek.i inv.održ.građ.</t>
  </si>
  <si>
    <t>Mat.i dij.za tek.i inv.održ.postr.i opr.</t>
  </si>
  <si>
    <t>NABAVA USLUGA</t>
  </si>
  <si>
    <t>Usluge telefona, telefaksa</t>
  </si>
  <si>
    <t>Poštarina (pisma, tiskanice i sl.)</t>
  </si>
  <si>
    <t>Usluge cestovnog prijevoza</t>
  </si>
  <si>
    <t>Usl.tek.i inv.održ.postroj.i opreme</t>
  </si>
  <si>
    <t>Tisak</t>
  </si>
  <si>
    <t>Ost.usl.promidžbe i informiranja</t>
  </si>
  <si>
    <t>Pitka voda</t>
  </si>
  <si>
    <t>Iznošenje i odvoz smeća</t>
  </si>
  <si>
    <t>Deratizacija i dezinsekcija</t>
  </si>
  <si>
    <t>Dimnjačarske i ekološke usluge</t>
  </si>
  <si>
    <t>Obvezni preventivni zdr.pregledi</t>
  </si>
  <si>
    <t>Ostale nespomenute usluge</t>
  </si>
  <si>
    <t>Premije osiguranja ostale imovine</t>
  </si>
  <si>
    <t>Reprezentacija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</si>
  <si>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</si>
  <si>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</si>
  <si>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</si>
  <si>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</si>
  <si>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</si>
  <si>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</si>
  <si>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</si>
  <si>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</si>
  <si>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</si>
  <si>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</si>
  <si>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</si>
  <si>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</si>
  <si>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</si>
  <si>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</si>
  <si>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</si>
  <si>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</si>
  <si>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</si>
  <si>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</si>
  <si>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</si>
  <si>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</si>
  <si>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</si>
  <si>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</si>
  <si>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</si>
  <si>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</si>
  <si>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</si>
  <si>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</si>
  <si>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</si>
  <si>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</si>
  <si>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</si>
  <si>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</si>
  <si>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</si>
  <si>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</si>
  <si>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</si>
  <si>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</si>
  <si>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</si>
  <si>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</si>
  <si>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</si>
  <si>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</si>
  <si>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</si>
  <si>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</si>
  <si>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</si>
  <si>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</si>
  <si>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</si>
  <si>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</si>
  <si>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</si>
  <si>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</si>
  <si>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</si>
  <si>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</si>
  <si>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</si>
  <si>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</si>
  <si>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</si>
  <si>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</si>
  <si>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</si>
  <si>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 xml:space="preserve">članarine </t>
  </si>
  <si>
    <t>OŠ LJUDEVITA GAJA</t>
  </si>
  <si>
    <t>LJUDEVITA  GAJA 2,10290 ZAPREŠIĆ</t>
  </si>
  <si>
    <t>Usluge interneta</t>
  </si>
  <si>
    <t>Usluge ažur.rač.baze</t>
  </si>
  <si>
    <t>NABAVA NEPROIZ.I PROIZ.DUG.IMOV.</t>
  </si>
  <si>
    <t>OIB  11090108512</t>
  </si>
  <si>
    <t>Računala i računalna oprema</t>
  </si>
  <si>
    <t>Ostale tekuće donacije u naravi-najbolji uč.</t>
  </si>
  <si>
    <t>knjige u knjižnici</t>
  </si>
  <si>
    <t>NABAVA  MATERIJALA I ENERGIJE</t>
  </si>
  <si>
    <t>Usluge čišćenja,pranja i sl.</t>
  </si>
  <si>
    <t>Motorni benzin i dizel gorivo</t>
  </si>
  <si>
    <t>red.održavanje građ.objekta</t>
  </si>
  <si>
    <t>Premija osiguranja od odgovornosti</t>
  </si>
  <si>
    <t>CPV oznaka</t>
  </si>
  <si>
    <t>EV.br.</t>
  </si>
  <si>
    <t>80511000-9</t>
  </si>
  <si>
    <t>30192000-1</t>
  </si>
  <si>
    <t>30197643-5</t>
  </si>
  <si>
    <t>22200000-2</t>
  </si>
  <si>
    <t>39830000-9</t>
  </si>
  <si>
    <t>1530000-1</t>
  </si>
  <si>
    <t>namirnice-voće i povrće</t>
  </si>
  <si>
    <t>15110000-2                     15130000-8                          15119600-1</t>
  </si>
  <si>
    <t>meso,mesne prerađevine i riba</t>
  </si>
  <si>
    <t>15511000-3                 15500000-3</t>
  </si>
  <si>
    <t>mlijeko i mliječni proizvodi</t>
  </si>
  <si>
    <t>15811100-7       15612500-6           15610000-7</t>
  </si>
  <si>
    <t>kruh i proizvodi od brašna</t>
  </si>
  <si>
    <t>15800000-6</t>
  </si>
  <si>
    <t>09310000-5</t>
  </si>
  <si>
    <t>09123000-7</t>
  </si>
  <si>
    <t>09132000-3</t>
  </si>
  <si>
    <t>45259000-7</t>
  </si>
  <si>
    <t>30190000-7</t>
  </si>
  <si>
    <t>64200000-8</t>
  </si>
  <si>
    <t>64110000-0</t>
  </si>
  <si>
    <t>60130000-8</t>
  </si>
  <si>
    <t>50700000-2</t>
  </si>
  <si>
    <t>5070000-2</t>
  </si>
  <si>
    <t>65000000-3</t>
  </si>
  <si>
    <t>Ostale komunalne usluge-komunalna naknada</t>
  </si>
  <si>
    <t>85121100-4</t>
  </si>
  <si>
    <t>90923000-3</t>
  </si>
  <si>
    <t>72700000-7</t>
  </si>
  <si>
    <t>22850000-3</t>
  </si>
  <si>
    <t>grafičke i tiskarske usluge -uvezi i srodne usluge</t>
  </si>
  <si>
    <t>Filim i izrada fotografija</t>
  </si>
  <si>
    <t>22315000-1</t>
  </si>
  <si>
    <t>03450000-9</t>
  </si>
  <si>
    <t>90919300-5</t>
  </si>
  <si>
    <t>98300000-6</t>
  </si>
  <si>
    <t>66510000-8</t>
  </si>
  <si>
    <t>66512100-3</t>
  </si>
  <si>
    <t>98130000-3</t>
  </si>
  <si>
    <t>18530000-3</t>
  </si>
  <si>
    <t>90915000-4</t>
  </si>
  <si>
    <t>92300000-4</t>
  </si>
  <si>
    <t>66512000-2</t>
  </si>
  <si>
    <t>30213000-5</t>
  </si>
  <si>
    <t>22113000-5</t>
  </si>
  <si>
    <t xml:space="preserve"> vrijednost bez PDV</t>
  </si>
  <si>
    <t xml:space="preserve"> vrijednost sa PDV</t>
  </si>
  <si>
    <t>konto</t>
  </si>
  <si>
    <t>jednostavna nabava</t>
  </si>
  <si>
    <t>narudžbenica</t>
  </si>
  <si>
    <t>Javnu nabavu provodi Grad Zaprešić/narudženica</t>
  </si>
  <si>
    <t>narudžbenice</t>
  </si>
  <si>
    <t>ugovor</t>
  </si>
  <si>
    <t>skopljene police</t>
  </si>
  <si>
    <t>ugovor/narudžbenica</t>
  </si>
  <si>
    <t>Sitni inventar-uredske,nastavna opreme i potrepštine</t>
  </si>
  <si>
    <t>4544000-3</t>
  </si>
  <si>
    <t>7163000-3</t>
  </si>
  <si>
    <t>Usluge tehničkog nadzora i ispitivanja</t>
  </si>
  <si>
    <t>33763000-6</t>
  </si>
  <si>
    <t>papirnati ručnici</t>
  </si>
  <si>
    <t>33761000-2</t>
  </si>
  <si>
    <t>toaletni papir</t>
  </si>
  <si>
    <t>22820000-4</t>
  </si>
  <si>
    <t>39831200-8</t>
  </si>
  <si>
    <t>deterđenti</t>
  </si>
  <si>
    <t>39224300-1</t>
  </si>
  <si>
    <t xml:space="preserve">metle.četke i drugi proizvodi za čišćenje </t>
  </si>
  <si>
    <t>39831300-9</t>
  </si>
  <si>
    <t>39220000-0</t>
  </si>
  <si>
    <t>Kuhinjska oprema i potrepštine</t>
  </si>
  <si>
    <t>6612100-2</t>
  </si>
  <si>
    <t>usluge osiguranja od nezgode</t>
  </si>
  <si>
    <t>22213000-6</t>
  </si>
  <si>
    <t>časopisi</t>
  </si>
  <si>
    <t>kazališne produkcije</t>
  </si>
  <si>
    <t>44500000-5</t>
  </si>
  <si>
    <t>31700000-3</t>
  </si>
  <si>
    <t>elektroničke,elektromehaničke i elektrotehničke potrepštine</t>
  </si>
  <si>
    <t>44115200-1</t>
  </si>
  <si>
    <t>mat.za vodoinstalacije</t>
  </si>
  <si>
    <t>brave ,ključevi,opruge, lanci,i sl.</t>
  </si>
  <si>
    <t>39162000-5</t>
  </si>
  <si>
    <t>Ostali mat.-oprema za nastavne potrebe</t>
  </si>
  <si>
    <t>44800000-8</t>
  </si>
  <si>
    <t>prijevoz uč.s teškoćama u razvoju</t>
  </si>
  <si>
    <t>prijevoz uč.u osnov.škol..</t>
  </si>
  <si>
    <t>79810000-5</t>
  </si>
  <si>
    <t>92200000-2</t>
  </si>
  <si>
    <t>65100000-4</t>
  </si>
  <si>
    <t>Opskrba i distribucija  vodom</t>
  </si>
  <si>
    <t>90512000-9</t>
  </si>
  <si>
    <t>riješenje o KN i VD</t>
  </si>
  <si>
    <t>prijevoz na žup.natj.</t>
  </si>
  <si>
    <t>pedagoška dokumentacija,obrazci</t>
  </si>
  <si>
    <t>registratori,spajalice i sl.</t>
  </si>
  <si>
    <t>novine,časopisi ,brošure</t>
  </si>
  <si>
    <t xml:space="preserve">proizvodi za čišćenje </t>
  </si>
  <si>
    <t>39831210-1</t>
  </si>
  <si>
    <t>deterdženti za pranje posuda</t>
  </si>
  <si>
    <t>toaletni papir ,ručnici ,ubrusi</t>
  </si>
  <si>
    <t>37400000-2</t>
  </si>
  <si>
    <t>Proizvodi za sport i opremu</t>
  </si>
  <si>
    <t>28621000-1</t>
  </si>
  <si>
    <t>alati,lopate,grablje</t>
  </si>
  <si>
    <t>60100000-9</t>
  </si>
  <si>
    <t>prijevoz uč.u kazališe ,kino i terenska nastava</t>
  </si>
  <si>
    <t>ličilački radovi i staklarski radovi</t>
  </si>
  <si>
    <t>human.akcije</t>
  </si>
  <si>
    <t>92312110-5</t>
  </si>
  <si>
    <t>zabavne usluge-kino</t>
  </si>
  <si>
    <t>redovno poslovanje-pokloni i priznanja</t>
  </si>
  <si>
    <t>39160000-1</t>
  </si>
  <si>
    <t>38652100-1</t>
  </si>
  <si>
    <t>rješenja</t>
  </si>
  <si>
    <t>80500000-9</t>
  </si>
  <si>
    <t>50530000-9</t>
  </si>
  <si>
    <t>Usl.popravka i održ.strojeva</t>
  </si>
  <si>
    <t>Razni prehranbeni proizvodi</t>
  </si>
  <si>
    <t>30213200-7</t>
  </si>
  <si>
    <t>Tablet računalo</t>
  </si>
  <si>
    <t>22111000-1</t>
  </si>
  <si>
    <t xml:space="preserve">Radne bilježnice </t>
  </si>
  <si>
    <t>30125120-8</t>
  </si>
  <si>
    <t>toner za fotokopirne strojeve</t>
  </si>
  <si>
    <t>patrone s tonerom</t>
  </si>
  <si>
    <t>fotokopirni papir</t>
  </si>
  <si>
    <t xml:space="preserve">toner za laserske pisače </t>
  </si>
  <si>
    <t>4111000-3</t>
  </si>
  <si>
    <t>LCD projektori</t>
  </si>
  <si>
    <t>Na temelju  Zakona o javnoj nabavi i čl.118 Zakona o odgoju i obrazovanju u osnovnim školama, Zakona o izvršavanju državnog proračuna te čl.58 Statuta škole, a na prijedlog u.z.ravnatelja donosi se</t>
  </si>
  <si>
    <t>koji je u skladu sa FINANCIJSKIM PLANOM proračuna za 2022.godini - Na sjednici Gradskog vijeća Grada Zaprešića održanoj 21.12.2021. godine donijet je Proračun Grada Zaprešića za 2022.godinu</t>
  </si>
  <si>
    <t>Sredstva za ostvarenje ovog Plana osigurana su u roračunu Grada Zaprešića, ostvarenjem prihoda po posebnim propisima, vlastitim prihodima i prihodima iz proračuna koji nije nadležan</t>
  </si>
  <si>
    <t>Sukladno čl.28.st.3 ZJN isti će se objaviti na mrežnim stranicama OŠ LJ.GAJA i na stranicama EOJN one nabave za koje postoji obveza javne objave</t>
  </si>
  <si>
    <t>Zaprešić, 19.01.2022.</t>
  </si>
  <si>
    <t>JN1</t>
  </si>
  <si>
    <t>Plan za 2022.</t>
  </si>
  <si>
    <t>JN2</t>
  </si>
  <si>
    <t>razni uredski materijal</t>
  </si>
  <si>
    <t>fascikli,markeri,flomasteri i sl.</t>
  </si>
  <si>
    <t>JN3</t>
  </si>
  <si>
    <t>JN4</t>
  </si>
  <si>
    <t>JN6</t>
  </si>
  <si>
    <t>JN7</t>
  </si>
  <si>
    <t>JN5</t>
  </si>
  <si>
    <t>JN11</t>
  </si>
  <si>
    <t>JN8</t>
  </si>
  <si>
    <t>JN9</t>
  </si>
  <si>
    <t>JN10</t>
  </si>
  <si>
    <t>JN12</t>
  </si>
  <si>
    <t>JN13</t>
  </si>
  <si>
    <t>JN14</t>
  </si>
  <si>
    <t>JN15</t>
  </si>
  <si>
    <t>JN16</t>
  </si>
  <si>
    <t>sredstva za čišćenje podova</t>
  </si>
  <si>
    <t>JN17</t>
  </si>
  <si>
    <t>JN18</t>
  </si>
  <si>
    <t>JN19</t>
  </si>
  <si>
    <t>JN20</t>
  </si>
  <si>
    <t>JN21</t>
  </si>
  <si>
    <t>JN22</t>
  </si>
  <si>
    <t>kreme za ruke</t>
  </si>
  <si>
    <t>maske za lice i rukavice</t>
  </si>
  <si>
    <t>33157110-10</t>
  </si>
  <si>
    <t>dezinfekcijska sredstva</t>
  </si>
  <si>
    <t>33711430-0</t>
  </si>
  <si>
    <t>ostali materijal za potrebe red.poslovanja</t>
  </si>
  <si>
    <t>33771100-6</t>
  </si>
  <si>
    <t>33760000-5
33771100-6</t>
  </si>
  <si>
    <t>proizvodi za osobnu njegu,hig.ulošci</t>
  </si>
  <si>
    <t>33741300-9</t>
  </si>
  <si>
    <t>JN23</t>
  </si>
  <si>
    <t>JN24</t>
  </si>
  <si>
    <t>JN25</t>
  </si>
  <si>
    <t>razni prehrambeni proizvodi</t>
  </si>
  <si>
    <t>JN26</t>
  </si>
  <si>
    <t>JN27</t>
  </si>
  <si>
    <t>JN28</t>
  </si>
  <si>
    <t>JN29</t>
  </si>
  <si>
    <t>JN30</t>
  </si>
  <si>
    <t>JN31</t>
  </si>
  <si>
    <t>JN32</t>
  </si>
  <si>
    <t>JN33</t>
  </si>
  <si>
    <t>181000000-9
181130000-4</t>
  </si>
  <si>
    <t>31700000-3
44191000-5
44192000-2</t>
  </si>
  <si>
    <t>JN34</t>
  </si>
  <si>
    <t>JN36</t>
  </si>
  <si>
    <t>JN37</t>
  </si>
  <si>
    <t>JN38</t>
  </si>
  <si>
    <t>JN39</t>
  </si>
  <si>
    <t>JN40</t>
  </si>
  <si>
    <t>JN41</t>
  </si>
  <si>
    <t>JN42</t>
  </si>
  <si>
    <t>JN43</t>
  </si>
  <si>
    <t>JN44</t>
  </si>
  <si>
    <t>licence</t>
  </si>
  <si>
    <t>laboratorijske usluge</t>
  </si>
  <si>
    <t>Ostale rač.usluge</t>
  </si>
  <si>
    <t>čuvanje imovina i osoba</t>
  </si>
  <si>
    <t>intelektualne usluge</t>
  </si>
  <si>
    <t>ostale usluge Jumicar</t>
  </si>
  <si>
    <t>64216200-5</t>
  </si>
  <si>
    <t>79711000-1</t>
  </si>
  <si>
    <t>školski ormari</t>
  </si>
  <si>
    <t>školske klupe i stolice</t>
  </si>
  <si>
    <t>fotonaponska elektrana na krovu škole</t>
  </si>
  <si>
    <t>dodatno ulag.u građ.obj.Zaštitna sjenila na prozoru</t>
  </si>
  <si>
    <t>22810000-1</t>
  </si>
  <si>
    <t>30197200-8</t>
  </si>
  <si>
    <t>SVEUKUPNO PLAN NABAVE ZA 2022.GODINU</t>
  </si>
  <si>
    <t>uređenje prostora,sadnja cvijeća</t>
  </si>
  <si>
    <t>JN45</t>
  </si>
  <si>
    <t>JN46</t>
  </si>
  <si>
    <t>JN47</t>
  </si>
  <si>
    <t>JN48</t>
  </si>
  <si>
    <t>JN49</t>
  </si>
  <si>
    <t>JN50</t>
  </si>
  <si>
    <t>JN51</t>
  </si>
  <si>
    <t>JN52</t>
  </si>
  <si>
    <t>JN53</t>
  </si>
  <si>
    <t>JN54</t>
  </si>
  <si>
    <t>JN55</t>
  </si>
  <si>
    <t>JN56</t>
  </si>
  <si>
    <t>JN57</t>
  </si>
  <si>
    <t>JN58</t>
  </si>
  <si>
    <t>JN59</t>
  </si>
  <si>
    <t>JN60</t>
  </si>
  <si>
    <t>JN61</t>
  </si>
  <si>
    <t>JN62</t>
  </si>
  <si>
    <t>JN63</t>
  </si>
  <si>
    <t>JN64</t>
  </si>
  <si>
    <t>JN65</t>
  </si>
  <si>
    <t>JN66</t>
  </si>
  <si>
    <t>JN67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</si>
  <si>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</si>
  <si>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</si>
  <si>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</si>
  <si>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</si>
  <si>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</si>
  <si>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</si>
  <si>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</si>
  <si>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</si>
  <si>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</si>
  <si>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JN77</t>
  </si>
  <si>
    <t>JN78</t>
  </si>
  <si>
    <t>JN79</t>
  </si>
  <si>
    <t>JN80</t>
  </si>
  <si>
    <t>JN81</t>
  </si>
  <si>
    <t>JN82</t>
  </si>
  <si>
    <t>JN83</t>
  </si>
  <si>
    <t>JN84</t>
  </si>
  <si>
    <t>JN85</t>
  </si>
  <si>
    <t>JN86</t>
  </si>
  <si>
    <t>JN87</t>
  </si>
  <si>
    <t>JN88</t>
  </si>
  <si>
    <t>JN89</t>
  </si>
  <si>
    <t>JN90</t>
  </si>
  <si>
    <t>JN91</t>
  </si>
  <si>
    <t>JN92</t>
  </si>
  <si>
    <t>JN93</t>
  </si>
  <si>
    <t>JN94</t>
  </si>
  <si>
    <t>JN95</t>
  </si>
  <si>
    <t>JN96</t>
  </si>
  <si>
    <t>JN97</t>
  </si>
  <si>
    <t>JN98</t>
  </si>
  <si>
    <t>JN99</t>
  </si>
  <si>
    <t>javnobilježničke pristojbe</t>
  </si>
  <si>
    <t>sudski postupci</t>
  </si>
  <si>
    <t>usluge IIB</t>
  </si>
  <si>
    <t>Javnu nabavu provodi Grad Zaprešić/narudžbenica</t>
  </si>
  <si>
    <t>Kuhinjska oprema,predmet za kućanstvo i ugostiteljstvo</t>
  </si>
  <si>
    <t>javna nabava</t>
  </si>
  <si>
    <t>Javnu nabavu provodi Grad Zaprešić</t>
  </si>
  <si>
    <t>KLASA:400-66/22-01/1</t>
  </si>
  <si>
    <t>URBROJ:238-2903-22-01</t>
  </si>
  <si>
    <t>nastavni listići</t>
  </si>
  <si>
    <t xml:space="preserve">Voditelj računovodstva: </t>
  </si>
  <si>
    <t>Ljiljana Švec Mikan</t>
  </si>
  <si>
    <t>Predsjednk Školskog  odbora:</t>
  </si>
  <si>
    <t>Mario Ključević, dipl.učitelj</t>
  </si>
  <si>
    <t>Ravnatelj u.z.</t>
  </si>
  <si>
    <t>Antonio Svedružić, prof.</t>
  </si>
  <si>
    <t>U planu nabave sve su usluge, robe i artikli razvrstani te se uklapaju u iznos sredstava prema Financijskom planu za 2022. godinu. Sredstva za realizaciju ovog Plana osigurana su iz Gradskog proračuna Grada Zaprešića,
 Državnog proračuna -MZO i Županijskog proračuna, te vlastitih prihoda škole i prihoda po posebnim propisima. Dio stavki iz Plana nabave biti će objavljene u lektroničkom oglasniku javne nabave : EOJN RH.</t>
  </si>
  <si>
    <t xml:space="preserve"> PLAN NABAVE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</si>
</sst>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_-* #,##0.00\ _k_n_-;\-* #,##0.00\ _k_n_-;_-* \-??\ _k_n_-;_-@_-"/>
    <numFmt numFmtId="175" formatCode="_-* #,##0\ _k_n_-;\-* #,##0\ _k_n_-;_-* \-??\ _k_n_-;_-@_-"/>
    <numFmt numFmtId="176" formatCode="#,##0.00_ ;\-#,##0.00\ "/>
  </numFmts>
  <fonts count="24" x14ac:knownFonts="1">
    <font>
      <sz val="1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10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18"/>
      <name val="Arial Narrow"/>
      <family val="2"/>
      <charset val="238"/>
    </font>
    <font>
      <sz val="8"/>
      <name val="Arial Narrow"/>
      <family val="2"/>
      <charset val="238"/>
    </font>
    <font>
      <sz val="9"/>
      <color rgb="FF333333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6" borderId="1" applyNumberFormat="0" applyAlignment="0" applyProtection="0"/>
    <xf numFmtId="0" fontId="1" fillId="2" borderId="0" applyNumberFormat="0" applyBorder="0" applyAlignment="0" applyProtection="0"/>
    <xf numFmtId="0" fontId="2" fillId="7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17" fillId="0" borderId="0" applyFill="0" applyBorder="0" applyAlignment="0" applyProtection="0"/>
  </cellStyleXfs>
  <cellXfs count="167">
    <xf numFmtId="0" fontId="0" fillId="0" borderId="0" xfId="0"/>
    <xf numFmtId="0" fontId="1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4" fontId="6" fillId="0" borderId="0" xfId="6" applyFont="1" applyFill="1" applyBorder="1" applyAlignment="1" applyProtection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74" fontId="7" fillId="0" borderId="3" xfId="6" applyFont="1" applyFill="1" applyBorder="1" applyAlignment="1" applyProtection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" fontId="7" fillId="0" borderId="3" xfId="6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4" fontId="6" fillId="0" borderId="0" xfId="6" applyFont="1" applyFill="1" applyBorder="1" applyAlignment="1" applyProtection="1">
      <alignment horizontal="left" vertical="center"/>
    </xf>
    <xf numFmtId="4" fontId="7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174" fontId="5" fillId="0" borderId="0" xfId="6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174" fontId="7" fillId="0" borderId="0" xfId="6" applyFont="1" applyFill="1" applyBorder="1" applyAlignment="1" applyProtection="1">
      <alignment vertical="center"/>
    </xf>
    <xf numFmtId="4" fontId="5" fillId="0" borderId="0" xfId="0" applyNumberFormat="1" applyFont="1"/>
    <xf numFmtId="4" fontId="7" fillId="0" borderId="0" xfId="6" applyNumberFormat="1" applyFont="1" applyFill="1" applyBorder="1" applyAlignment="1" applyProtection="1"/>
    <xf numFmtId="4" fontId="7" fillId="3" borderId="0" xfId="6" applyNumberFormat="1" applyFont="1" applyFill="1" applyBorder="1" applyAlignment="1" applyProtection="1"/>
    <xf numFmtId="174" fontId="6" fillId="3" borderId="0" xfId="6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" fontId="11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76" fontId="14" fillId="0" borderId="3" xfId="6" applyNumberFormat="1" applyFont="1" applyFill="1" applyBorder="1" applyAlignment="1" applyProtection="1">
      <alignment vertical="center"/>
    </xf>
    <xf numFmtId="2" fontId="8" fillId="0" borderId="3" xfId="6" applyNumberFormat="1" applyFont="1" applyFill="1" applyBorder="1" applyAlignment="1" applyProtection="1">
      <alignment vertical="center"/>
    </xf>
    <xf numFmtId="2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applyFont="1" applyAlignment="1">
      <alignment horizontal="left" vertical="center"/>
    </xf>
    <xf numFmtId="174" fontId="0" fillId="0" borderId="0" xfId="6" applyFont="1" applyFill="1" applyBorder="1" applyAlignment="1" applyProtection="1"/>
    <xf numFmtId="0" fontId="0" fillId="0" borderId="0" xfId="0" applyFont="1"/>
    <xf numFmtId="174" fontId="0" fillId="3" borderId="0" xfId="6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6" applyNumberFormat="1" applyFont="1" applyFill="1" applyBorder="1" applyAlignment="1" applyProtection="1"/>
    <xf numFmtId="0" fontId="13" fillId="0" borderId="3" xfId="0" applyFont="1" applyBorder="1" applyAlignment="1">
      <alignment horizontal="center"/>
    </xf>
    <xf numFmtId="0" fontId="13" fillId="0" borderId="0" xfId="0" applyFont="1"/>
    <xf numFmtId="3" fontId="0" fillId="0" borderId="3" xfId="0" applyNumberFormat="1" applyBorder="1" applyAlignment="1">
      <alignment horizontal="center" vertical="center"/>
    </xf>
    <xf numFmtId="4" fontId="0" fillId="0" borderId="3" xfId="6" applyNumberFormat="1" applyFont="1" applyFill="1" applyBorder="1" applyAlignment="1" applyProtection="1">
      <alignment horizontal="center" vertical="center"/>
    </xf>
    <xf numFmtId="4" fontId="0" fillId="0" borderId="3" xfId="6" applyNumberFormat="1" applyFont="1" applyFill="1" applyBorder="1" applyAlignment="1" applyProtection="1">
      <alignment vertical="center"/>
    </xf>
    <xf numFmtId="4" fontId="0" fillId="3" borderId="3" xfId="6" applyNumberFormat="1" applyFont="1" applyFill="1" applyBorder="1" applyAlignment="1" applyProtection="1">
      <alignment vertical="center"/>
    </xf>
    <xf numFmtId="174" fontId="0" fillId="0" borderId="3" xfId="6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 applyAlignment="1">
      <alignment horizontal="left"/>
    </xf>
    <xf numFmtId="174" fontId="0" fillId="0" borderId="0" xfId="6" applyFont="1" applyFill="1" applyBorder="1" applyAlignment="1" applyProtection="1">
      <alignment vertical="center"/>
    </xf>
    <xf numFmtId="174" fontId="0" fillId="3" borderId="0" xfId="6" applyFont="1" applyFill="1" applyBorder="1" applyAlignment="1" applyProtection="1">
      <alignment vertical="center"/>
    </xf>
    <xf numFmtId="174" fontId="0" fillId="0" borderId="3" xfId="6" applyFont="1" applyFill="1" applyBorder="1" applyAlignment="1" applyProtection="1"/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4" fontId="14" fillId="10" borderId="5" xfId="6" applyNumberFormat="1" applyFont="1" applyFill="1" applyBorder="1" applyAlignment="1" applyProtection="1">
      <alignment horizontal="center" vertical="center" wrapText="1"/>
    </xf>
    <xf numFmtId="4" fontId="14" fillId="9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0" xfId="0" applyNumberFormat="1" applyFont="1"/>
    <xf numFmtId="0" fontId="19" fillId="0" borderId="0" xfId="0" applyFont="1" applyFill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11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wrapText="1"/>
    </xf>
    <xf numFmtId="0" fontId="10" fillId="0" borderId="0" xfId="0" applyFont="1" applyFill="1" applyAlignment="1">
      <alignment vertical="center"/>
    </xf>
    <xf numFmtId="175" fontId="10" fillId="0" borderId="0" xfId="6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/>
    <xf numFmtId="175" fontId="9" fillId="0" borderId="0" xfId="6" applyNumberFormat="1" applyFont="1" applyFill="1" applyBorder="1" applyAlignment="1" applyProtection="1">
      <alignment horizontal="center" vertical="center"/>
    </xf>
    <xf numFmtId="4" fontId="14" fillId="9" borderId="5" xfId="6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4" fontId="10" fillId="0" borderId="5" xfId="0" applyNumberFormat="1" applyFont="1" applyBorder="1" applyAlignment="1">
      <alignment horizontal="left" vertical="top"/>
    </xf>
    <xf numFmtId="2" fontId="9" fillId="0" borderId="5" xfId="0" applyNumberFormat="1" applyFont="1" applyFill="1" applyBorder="1" applyAlignment="1">
      <alignment horizontal="left" vertical="top"/>
    </xf>
    <xf numFmtId="4" fontId="9" fillId="0" borderId="5" xfId="0" applyNumberFormat="1" applyFont="1" applyBorder="1" applyAlignment="1">
      <alignment horizontal="left" vertical="top" wrapText="1"/>
    </xf>
    <xf numFmtId="4" fontId="10" fillId="11" borderId="5" xfId="0" applyNumberFormat="1" applyFont="1" applyFill="1" applyBorder="1" applyAlignment="1">
      <alignment horizontal="left" vertical="top"/>
    </xf>
    <xf numFmtId="2" fontId="9" fillId="11" borderId="5" xfId="0" applyNumberFormat="1" applyFont="1" applyFill="1" applyBorder="1" applyAlignment="1">
      <alignment horizontal="left" vertical="top"/>
    </xf>
    <xf numFmtId="4" fontId="10" fillId="9" borderId="5" xfId="6" applyNumberFormat="1" applyFont="1" applyFill="1" applyBorder="1" applyAlignment="1" applyProtection="1">
      <alignment horizontal="left" vertical="top"/>
    </xf>
    <xf numFmtId="4" fontId="8" fillId="11" borderId="5" xfId="6" applyNumberFormat="1" applyFont="1" applyFill="1" applyBorder="1" applyAlignment="1">
      <alignment horizontal="center" vertical="center"/>
    </xf>
    <xf numFmtId="4" fontId="8" fillId="0" borderId="5" xfId="6" applyNumberFormat="1" applyFont="1" applyFill="1" applyBorder="1" applyAlignment="1">
      <alignment horizontal="center" vertical="center"/>
    </xf>
    <xf numFmtId="4" fontId="14" fillId="9" borderId="5" xfId="6" applyNumberFormat="1" applyFont="1" applyFill="1" applyBorder="1" applyAlignment="1">
      <alignment horizontal="center" vertical="center"/>
    </xf>
    <xf numFmtId="174" fontId="10" fillId="0" borderId="0" xfId="6" applyFont="1" applyFill="1" applyBorder="1" applyAlignment="1" applyProtection="1">
      <alignment vertical="center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9" fillId="0" borderId="5" xfId="0" applyNumberFormat="1" applyFont="1" applyFill="1" applyBorder="1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8" fillId="5" borderId="3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4" fontId="7" fillId="4" borderId="3" xfId="6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5" fontId="21" fillId="0" borderId="0" xfId="6" applyNumberFormat="1" applyFont="1" applyFill="1" applyBorder="1" applyAlignment="1" applyProtection="1">
      <alignment horizontal="center" vertical="center"/>
    </xf>
    <xf numFmtId="175" fontId="9" fillId="0" borderId="0" xfId="6" applyNumberFormat="1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175" fontId="10" fillId="0" borderId="0" xfId="6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</cellXfs>
  <cellStyles count="7">
    <cellStyle name="Bilješka" xfId="1"/>
    <cellStyle name="Dobro" xfId="2"/>
    <cellStyle name="Izlaz" xfId="3"/>
    <cellStyle name="Naslov" xfId="4"/>
    <cellStyle name="Normalno" xfId="0" builtinId="0"/>
    <cellStyle name="Tekst upozorenja" xfId="5"/>
    <cellStyle name="Zarez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RowHeight="13.5" x14ac:dyDescent="0.2"/>
  <cols>
    <col min="1" max="1" width="4.7109375" style="4" customWidth="1"/>
    <col min="2" max="2" width="6.7109375" style="4" customWidth="1"/>
    <col min="3" max="3" width="13.5703125" style="4" customWidth="1"/>
    <col min="4" max="4" width="19.85546875" style="5" customWidth="1"/>
    <col min="5" max="5" width="18.42578125" style="6" customWidth="1"/>
    <col min="6" max="7" width="17.7109375" style="6" customWidth="1"/>
    <col min="8" max="16384" width="9.140625" style="4"/>
  </cols>
  <sheetData>
    <row r="2" spans="1:7" s="7" customFormat="1" ht="15" customHeight="1" x14ac:dyDescent="0.2">
      <c r="D2" s="5"/>
      <c r="E2" s="8"/>
      <c r="F2" s="8"/>
      <c r="G2" s="8"/>
    </row>
    <row r="3" spans="1:7" s="7" customFormat="1" ht="21" customHeight="1" x14ac:dyDescent="0.2">
      <c r="A3" s="134"/>
      <c r="B3" s="135"/>
      <c r="C3" s="136"/>
      <c r="D3" s="137"/>
      <c r="E3" s="132"/>
      <c r="F3" s="133"/>
      <c r="G3" s="133"/>
    </row>
    <row r="4" spans="1:7" s="7" customFormat="1" ht="26.25" customHeight="1" x14ac:dyDescent="0.2">
      <c r="A4" s="134"/>
      <c r="B4" s="135"/>
      <c r="C4" s="136"/>
      <c r="D4" s="137"/>
      <c r="E4" s="132"/>
      <c r="F4" s="133"/>
      <c r="G4" s="133"/>
    </row>
    <row r="5" spans="1:7" s="13" customFormat="1" ht="21" customHeight="1" x14ac:dyDescent="0.2">
      <c r="A5" s="9"/>
      <c r="B5" s="9"/>
      <c r="C5" s="10"/>
      <c r="D5" s="11"/>
      <c r="E5" s="12"/>
      <c r="F5" s="12"/>
      <c r="G5" s="12"/>
    </row>
    <row r="6" spans="1:7" s="13" customFormat="1" ht="21" customHeight="1" x14ac:dyDescent="0.2">
      <c r="A6" s="9"/>
      <c r="B6" s="9"/>
      <c r="C6" s="14"/>
      <c r="D6" s="11"/>
      <c r="E6" s="12"/>
      <c r="F6" s="12"/>
      <c r="G6" s="12"/>
    </row>
    <row r="7" spans="1:7" s="13" customFormat="1" ht="21" customHeight="1" x14ac:dyDescent="0.2">
      <c r="A7" s="9"/>
      <c r="B7" s="9"/>
      <c r="C7" s="10"/>
      <c r="D7" s="11"/>
      <c r="E7" s="12"/>
      <c r="F7" s="12"/>
      <c r="G7" s="12"/>
    </row>
    <row r="8" spans="1:7" s="13" customFormat="1" ht="21" customHeight="1" x14ac:dyDescent="0.2">
      <c r="A8" s="9"/>
      <c r="B8" s="9"/>
      <c r="C8" s="14"/>
      <c r="D8" s="11"/>
      <c r="E8" s="12"/>
      <c r="F8" s="12"/>
      <c r="G8" s="12"/>
    </row>
    <row r="9" spans="1:7" ht="21" customHeight="1" x14ac:dyDescent="0.2">
      <c r="A9" s="9"/>
      <c r="B9" s="9"/>
      <c r="C9" s="15"/>
      <c r="D9" s="11"/>
      <c r="E9" s="12"/>
      <c r="F9" s="16"/>
      <c r="G9" s="16"/>
    </row>
    <row r="10" spans="1:7" ht="21" customHeight="1" x14ac:dyDescent="0.2">
      <c r="A10" s="9"/>
      <c r="B10" s="9"/>
      <c r="C10" s="15"/>
      <c r="D10" s="11"/>
      <c r="E10" s="12"/>
      <c r="F10" s="16"/>
      <c r="G10" s="16"/>
    </row>
    <row r="11" spans="1:7" ht="21" customHeight="1" x14ac:dyDescent="0.2">
      <c r="A11" s="9"/>
      <c r="B11" s="9"/>
      <c r="C11" s="15"/>
      <c r="D11" s="11"/>
      <c r="E11" s="12"/>
      <c r="F11" s="16"/>
      <c r="G11" s="16"/>
    </row>
    <row r="12" spans="1:7" ht="21" customHeight="1" x14ac:dyDescent="0.2">
      <c r="A12" s="9"/>
      <c r="B12" s="9"/>
      <c r="C12" s="15"/>
      <c r="D12" s="11"/>
      <c r="E12" s="12"/>
      <c r="F12" s="16"/>
      <c r="G12" s="16"/>
    </row>
    <row r="13" spans="1:7" ht="21" customHeight="1" x14ac:dyDescent="0.2">
      <c r="A13" s="9"/>
      <c r="B13" s="9"/>
      <c r="C13" s="14"/>
      <c r="D13" s="11"/>
      <c r="E13" s="12"/>
      <c r="F13" s="16"/>
      <c r="G13" s="16"/>
    </row>
    <row r="14" spans="1:7" ht="21" customHeight="1" x14ac:dyDescent="0.2">
      <c r="A14" s="9"/>
      <c r="B14" s="17"/>
      <c r="C14" s="14"/>
      <c r="D14" s="11"/>
      <c r="E14" s="12"/>
      <c r="F14" s="16"/>
      <c r="G14" s="16"/>
    </row>
    <row r="15" spans="1:7" s="18" customFormat="1" ht="21" customHeight="1" x14ac:dyDescent="0.2">
      <c r="B15" s="19"/>
      <c r="C15" s="20"/>
      <c r="D15" s="11"/>
      <c r="E15" s="21"/>
      <c r="F15" s="21"/>
      <c r="G15" s="21"/>
    </row>
    <row r="16" spans="1:7" s="22" customFormat="1" ht="12.75" customHeight="1" x14ac:dyDescent="0.2">
      <c r="B16" s="23"/>
      <c r="C16" s="24"/>
      <c r="D16" s="25"/>
      <c r="E16" s="26"/>
      <c r="F16" s="26"/>
      <c r="G16" s="26"/>
    </row>
    <row r="17" spans="2:4" s="8" customFormat="1" ht="12.75" customHeight="1" x14ac:dyDescent="0.2">
      <c r="B17" s="27"/>
      <c r="D17" s="28"/>
    </row>
    <row r="18" spans="2:4" s="8" customFormat="1" ht="12.75" customHeight="1" x14ac:dyDescent="0.2">
      <c r="B18" s="27"/>
      <c r="D18" s="28"/>
    </row>
    <row r="19" spans="2:4" s="26" customFormat="1" ht="12.75" customHeight="1" x14ac:dyDescent="0.2">
      <c r="B19" s="29"/>
      <c r="D19" s="30"/>
    </row>
    <row r="20" spans="2:4" s="26" customFormat="1" ht="12.75" customHeight="1" x14ac:dyDescent="0.25">
      <c r="B20" s="29"/>
      <c r="C20" s="31"/>
      <c r="D20" s="30"/>
    </row>
    <row r="21" spans="2:4" s="26" customFormat="1" ht="12.75" customHeight="1" x14ac:dyDescent="0.25">
      <c r="B21" s="29"/>
      <c r="C21" s="31"/>
      <c r="D21" s="5"/>
    </row>
    <row r="22" spans="2:4" s="26" customFormat="1" ht="12.75" customHeight="1" x14ac:dyDescent="0.25">
      <c r="B22" s="29"/>
      <c r="C22" s="32"/>
      <c r="D22" s="5"/>
    </row>
    <row r="23" spans="2:4" s="26" customFormat="1" ht="12.75" customHeight="1" x14ac:dyDescent="0.25">
      <c r="B23" s="29"/>
      <c r="C23" s="32" t="s">
        <v>0</v>
      </c>
      <c r="D23" s="5"/>
    </row>
    <row r="24" spans="2:4" s="6" customFormat="1" ht="12.75" customHeight="1" x14ac:dyDescent="0.25">
      <c r="C24" s="33" t="s">
        <v>1</v>
      </c>
      <c r="D24" s="34"/>
    </row>
    <row r="25" spans="2:4" s="6" customFormat="1" ht="12.75" customHeight="1" x14ac:dyDescent="0.2">
      <c r="D25" s="5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12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zoomScale="115" zoomScaleNormal="115" workbookViewId="0">
      <selection activeCell="A8" sqref="A8:H8"/>
    </sheetView>
  </sheetViews>
  <sheetFormatPr defaultColWidth="3.28515625" defaultRowHeight="13.5" x14ac:dyDescent="0.2"/>
  <cols>
    <col min="1" max="2" width="4.7109375" style="87" customWidth="1"/>
    <col min="3" max="3" width="7.85546875" style="87" customWidth="1"/>
    <col min="4" max="4" width="13.7109375" style="87" customWidth="1"/>
    <col min="5" max="5" width="34.85546875" style="83" customWidth="1"/>
    <col min="6" max="6" width="17.5703125" style="86" customWidth="1"/>
    <col min="7" max="7" width="18.42578125" style="86" customWidth="1"/>
    <col min="8" max="8" width="32.140625" style="115" customWidth="1"/>
    <col min="9" max="16384" width="3.28515625" style="7"/>
  </cols>
  <sheetData>
    <row r="1" spans="1:13" x14ac:dyDescent="0.2">
      <c r="A1" s="102" t="s">
        <v>82</v>
      </c>
      <c r="B1" s="102"/>
      <c r="C1" s="102"/>
      <c r="D1" s="103"/>
      <c r="E1" s="93"/>
    </row>
    <row r="2" spans="1:13" ht="15.75" customHeight="1" x14ac:dyDescent="0.2">
      <c r="A2" s="102" t="s">
        <v>83</v>
      </c>
      <c r="B2" s="102"/>
      <c r="C2" s="102"/>
      <c r="D2" s="103"/>
      <c r="E2" s="93"/>
    </row>
    <row r="3" spans="1:13" ht="15.75" customHeight="1" x14ac:dyDescent="0.2">
      <c r="A3" s="103" t="s">
        <v>87</v>
      </c>
      <c r="B3" s="103"/>
      <c r="C3" s="103"/>
      <c r="D3" s="126"/>
      <c r="E3" s="93"/>
    </row>
    <row r="4" spans="1:13" ht="15.75" customHeight="1" x14ac:dyDescent="0.2">
      <c r="A4" s="103" t="s">
        <v>371</v>
      </c>
      <c r="B4" s="103"/>
      <c r="C4" s="103"/>
      <c r="D4" s="126"/>
      <c r="E4" s="93"/>
    </row>
    <row r="5" spans="1:13" x14ac:dyDescent="0.2">
      <c r="A5" s="103" t="s">
        <v>372</v>
      </c>
      <c r="B5" s="103"/>
      <c r="C5" s="103"/>
      <c r="D5" s="126"/>
      <c r="E5" s="93"/>
    </row>
    <row r="6" spans="1:13" ht="14.25" customHeight="1" x14ac:dyDescent="0.2">
      <c r="A6" s="151" t="s">
        <v>232</v>
      </c>
      <c r="B6" s="151"/>
      <c r="C6" s="151"/>
      <c r="D6" s="126"/>
      <c r="E6" s="93"/>
    </row>
    <row r="7" spans="1:13" s="35" customFormat="1" ht="32.25" customHeight="1" x14ac:dyDescent="0.2">
      <c r="A7" s="140" t="s">
        <v>228</v>
      </c>
      <c r="B7" s="140"/>
      <c r="C7" s="140"/>
      <c r="D7" s="140"/>
      <c r="E7" s="140"/>
      <c r="F7" s="140"/>
      <c r="G7" s="140"/>
      <c r="H7" s="140"/>
      <c r="I7" s="84"/>
      <c r="J7" s="84"/>
      <c r="K7" s="84"/>
      <c r="L7" s="84"/>
      <c r="M7" s="84"/>
    </row>
    <row r="8" spans="1:13" s="35" customFormat="1" ht="23.25" customHeight="1" x14ac:dyDescent="0.2">
      <c r="A8" s="141" t="s">
        <v>381</v>
      </c>
      <c r="B8" s="141"/>
      <c r="C8" s="141"/>
      <c r="D8" s="141"/>
      <c r="E8" s="141"/>
      <c r="F8" s="141"/>
      <c r="G8" s="141"/>
      <c r="H8" s="141"/>
    </row>
    <row r="9" spans="1:13" s="35" customFormat="1" ht="16.899999999999999" customHeight="1" x14ac:dyDescent="0.2">
      <c r="A9" s="142" t="s">
        <v>229</v>
      </c>
      <c r="B9" s="142"/>
      <c r="C9" s="142"/>
      <c r="D9" s="142"/>
      <c r="E9" s="142"/>
      <c r="F9" s="142"/>
      <c r="G9" s="142"/>
      <c r="H9" s="142"/>
    </row>
    <row r="10" spans="1:13" s="35" customFormat="1" ht="16.899999999999999" customHeight="1" x14ac:dyDescent="0.2">
      <c r="A10" s="142" t="s">
        <v>230</v>
      </c>
      <c r="B10" s="142"/>
      <c r="C10" s="142"/>
      <c r="D10" s="142"/>
      <c r="E10" s="142"/>
      <c r="F10" s="142"/>
      <c r="G10" s="142"/>
      <c r="H10" s="142"/>
    </row>
    <row r="11" spans="1:13" s="35" customFormat="1" ht="20.45" customHeight="1" x14ac:dyDescent="0.2">
      <c r="A11" s="142" t="s">
        <v>231</v>
      </c>
      <c r="B11" s="142"/>
      <c r="C11" s="142"/>
      <c r="D11" s="142"/>
      <c r="E11" s="142"/>
      <c r="F11" s="142"/>
      <c r="G11" s="142"/>
      <c r="H11" s="142"/>
    </row>
    <row r="12" spans="1:13" s="35" customFormat="1" ht="20.45" customHeight="1" x14ac:dyDescent="0.2">
      <c r="A12" s="113"/>
      <c r="B12" s="113"/>
      <c r="C12" s="113"/>
      <c r="D12" s="113"/>
      <c r="E12" s="113"/>
      <c r="F12" s="113"/>
      <c r="G12" s="113"/>
      <c r="H12" s="113"/>
    </row>
    <row r="13" spans="1:13" s="35" customFormat="1" x14ac:dyDescent="0.2">
      <c r="A13" s="104"/>
      <c r="B13" s="104"/>
      <c r="C13" s="104"/>
      <c r="D13" s="144"/>
      <c r="E13" s="144"/>
      <c r="F13" s="88"/>
      <c r="G13" s="88"/>
      <c r="H13" s="116"/>
    </row>
    <row r="14" spans="1:13" ht="14.85" hidden="1" customHeight="1" x14ac:dyDescent="0.2">
      <c r="D14" s="105"/>
      <c r="E14" s="94"/>
    </row>
    <row r="15" spans="1:13" ht="22.5" customHeight="1" x14ac:dyDescent="0.2">
      <c r="A15" s="143" t="s">
        <v>2</v>
      </c>
      <c r="B15" s="143" t="s">
        <v>145</v>
      </c>
      <c r="C15" s="143" t="s">
        <v>97</v>
      </c>
      <c r="D15" s="143" t="s">
        <v>96</v>
      </c>
      <c r="E15" s="150" t="s">
        <v>3</v>
      </c>
      <c r="F15" s="150" t="s">
        <v>234</v>
      </c>
      <c r="G15" s="150"/>
      <c r="H15" s="148" t="s">
        <v>4</v>
      </c>
    </row>
    <row r="16" spans="1:13" ht="24" customHeight="1" x14ac:dyDescent="0.2">
      <c r="A16" s="143"/>
      <c r="B16" s="143"/>
      <c r="C16" s="143"/>
      <c r="D16" s="143"/>
      <c r="E16" s="150"/>
      <c r="F16" s="89" t="s">
        <v>143</v>
      </c>
      <c r="G16" s="90" t="s">
        <v>144</v>
      </c>
      <c r="H16" s="149"/>
    </row>
    <row r="17" spans="1:8" ht="19.5" customHeight="1" x14ac:dyDescent="0.2">
      <c r="A17" s="159"/>
      <c r="B17" s="160"/>
      <c r="C17" s="160"/>
      <c r="D17" s="161"/>
      <c r="E17" s="95" t="s">
        <v>5</v>
      </c>
      <c r="F17" s="91">
        <v>14400</v>
      </c>
      <c r="G17" s="91">
        <f>SUM(G18:G19)</f>
        <v>18000</v>
      </c>
      <c r="H17" s="117"/>
    </row>
    <row r="18" spans="1:8" ht="12.75" customHeight="1" x14ac:dyDescent="0.2">
      <c r="A18" s="107">
        <v>1</v>
      </c>
      <c r="B18" s="107">
        <v>32131</v>
      </c>
      <c r="C18" s="107" t="s">
        <v>233</v>
      </c>
      <c r="D18" s="107" t="s">
        <v>98</v>
      </c>
      <c r="E18" s="96" t="s">
        <v>6</v>
      </c>
      <c r="F18" s="124">
        <v>12000</v>
      </c>
      <c r="G18" s="124">
        <v>15000</v>
      </c>
      <c r="H18" s="118" t="s">
        <v>366</v>
      </c>
    </row>
    <row r="19" spans="1:8" ht="12.75" customHeight="1" x14ac:dyDescent="0.2">
      <c r="A19" s="107">
        <v>2</v>
      </c>
      <c r="B19" s="107">
        <v>32132</v>
      </c>
      <c r="C19" s="107" t="s">
        <v>235</v>
      </c>
      <c r="D19" s="107" t="s">
        <v>98</v>
      </c>
      <c r="E19" s="96" t="s">
        <v>7</v>
      </c>
      <c r="F19" s="124">
        <v>2400</v>
      </c>
      <c r="G19" s="124">
        <v>3000</v>
      </c>
      <c r="H19" s="118" t="s">
        <v>366</v>
      </c>
    </row>
    <row r="20" spans="1:8" ht="21" customHeight="1" x14ac:dyDescent="0.2">
      <c r="A20" s="156"/>
      <c r="B20" s="157"/>
      <c r="C20" s="157"/>
      <c r="D20" s="158"/>
      <c r="E20" s="97" t="s">
        <v>91</v>
      </c>
      <c r="F20" s="91">
        <v>1687726.4</v>
      </c>
      <c r="G20" s="91">
        <v>2109658</v>
      </c>
      <c r="H20" s="117"/>
    </row>
    <row r="21" spans="1:8" x14ac:dyDescent="0.2">
      <c r="A21" s="106">
        <v>3</v>
      </c>
      <c r="B21" s="106">
        <v>32211</v>
      </c>
      <c r="C21" s="107" t="s">
        <v>238</v>
      </c>
      <c r="D21" s="107" t="s">
        <v>99</v>
      </c>
      <c r="E21" s="96" t="s">
        <v>236</v>
      </c>
      <c r="F21" s="124">
        <v>6400</v>
      </c>
      <c r="G21" s="123">
        <v>8000</v>
      </c>
      <c r="H21" s="118" t="s">
        <v>147</v>
      </c>
    </row>
    <row r="22" spans="1:8" x14ac:dyDescent="0.2">
      <c r="A22" s="106">
        <v>4</v>
      </c>
      <c r="B22" s="106">
        <v>32211</v>
      </c>
      <c r="C22" s="107" t="s">
        <v>239</v>
      </c>
      <c r="D22" s="107" t="s">
        <v>305</v>
      </c>
      <c r="E22" s="96" t="s">
        <v>237</v>
      </c>
      <c r="F22" s="124">
        <v>4160</v>
      </c>
      <c r="G22" s="123">
        <v>5200</v>
      </c>
      <c r="H22" s="118" t="s">
        <v>147</v>
      </c>
    </row>
    <row r="23" spans="1:8" x14ac:dyDescent="0.2">
      <c r="A23" s="106">
        <v>5</v>
      </c>
      <c r="B23" s="106">
        <v>32211</v>
      </c>
      <c r="C23" s="107" t="s">
        <v>242</v>
      </c>
      <c r="D23" s="107" t="s">
        <v>306</v>
      </c>
      <c r="E23" s="96" t="s">
        <v>193</v>
      </c>
      <c r="F23" s="124">
        <v>4000</v>
      </c>
      <c r="G23" s="123">
        <v>5000</v>
      </c>
      <c r="H23" s="118" t="s">
        <v>147</v>
      </c>
    </row>
    <row r="24" spans="1:8" x14ac:dyDescent="0.2">
      <c r="A24" s="106">
        <v>6</v>
      </c>
      <c r="B24" s="106">
        <v>32211</v>
      </c>
      <c r="C24" s="107" t="s">
        <v>240</v>
      </c>
      <c r="D24" s="107" t="s">
        <v>161</v>
      </c>
      <c r="E24" s="96" t="s">
        <v>192</v>
      </c>
      <c r="F24" s="124">
        <v>6400</v>
      </c>
      <c r="G24" s="123">
        <v>8000</v>
      </c>
      <c r="H24" s="118" t="s">
        <v>147</v>
      </c>
    </row>
    <row r="25" spans="1:8" x14ac:dyDescent="0.2">
      <c r="A25" s="106">
        <v>7</v>
      </c>
      <c r="B25" s="106">
        <v>32211</v>
      </c>
      <c r="C25" s="107" t="s">
        <v>241</v>
      </c>
      <c r="D25" s="107" t="s">
        <v>221</v>
      </c>
      <c r="E25" s="98" t="s">
        <v>225</v>
      </c>
      <c r="F25" s="124">
        <v>12800</v>
      </c>
      <c r="G25" s="123">
        <v>16000</v>
      </c>
      <c r="H25" s="118" t="s">
        <v>147</v>
      </c>
    </row>
    <row r="26" spans="1:8" x14ac:dyDescent="0.2">
      <c r="A26" s="106">
        <v>8</v>
      </c>
      <c r="B26" s="106">
        <v>32211</v>
      </c>
      <c r="C26" s="107" t="s">
        <v>244</v>
      </c>
      <c r="D26" s="107" t="s">
        <v>221</v>
      </c>
      <c r="E26" s="98" t="s">
        <v>222</v>
      </c>
      <c r="F26" s="124">
        <v>8000</v>
      </c>
      <c r="G26" s="123">
        <v>10000</v>
      </c>
      <c r="H26" s="118" t="s">
        <v>147</v>
      </c>
    </row>
    <row r="27" spans="1:8" x14ac:dyDescent="0.2">
      <c r="A27" s="106">
        <v>9</v>
      </c>
      <c r="B27" s="106">
        <v>32211</v>
      </c>
      <c r="C27" s="107" t="s">
        <v>245</v>
      </c>
      <c r="D27" s="107" t="s">
        <v>221</v>
      </c>
      <c r="E27" s="98" t="s">
        <v>223</v>
      </c>
      <c r="F27" s="124">
        <v>6400</v>
      </c>
      <c r="G27" s="123">
        <v>8000</v>
      </c>
      <c r="H27" s="118" t="s">
        <v>147</v>
      </c>
    </row>
    <row r="28" spans="1:8" ht="12.75" customHeight="1" x14ac:dyDescent="0.2">
      <c r="A28" s="106">
        <v>10</v>
      </c>
      <c r="B28" s="106">
        <v>32211</v>
      </c>
      <c r="C28" s="107" t="s">
        <v>246</v>
      </c>
      <c r="D28" s="107" t="s">
        <v>100</v>
      </c>
      <c r="E28" s="96" t="s">
        <v>224</v>
      </c>
      <c r="F28" s="124">
        <v>9600</v>
      </c>
      <c r="G28" s="123">
        <v>12000</v>
      </c>
      <c r="H28" s="118" t="s">
        <v>147</v>
      </c>
    </row>
    <row r="29" spans="1:8" ht="12.75" customHeight="1" x14ac:dyDescent="0.2">
      <c r="A29" s="106">
        <v>11</v>
      </c>
      <c r="B29" s="106">
        <v>32212</v>
      </c>
      <c r="C29" s="107" t="s">
        <v>243</v>
      </c>
      <c r="D29" s="107" t="s">
        <v>101</v>
      </c>
      <c r="E29" s="96" t="s">
        <v>194</v>
      </c>
      <c r="F29" s="124">
        <f t="shared" ref="F29:F62" si="0">SUM(G29/1.25)</f>
        <v>9600</v>
      </c>
      <c r="G29" s="124">
        <v>12000</v>
      </c>
      <c r="H29" s="118" t="s">
        <v>147</v>
      </c>
    </row>
    <row r="30" spans="1:8" ht="12.75" customHeight="1" x14ac:dyDescent="0.2">
      <c r="A30" s="106">
        <v>12</v>
      </c>
      <c r="B30" s="107">
        <v>32214</v>
      </c>
      <c r="C30" s="107" t="s">
        <v>247</v>
      </c>
      <c r="D30" s="107" t="s">
        <v>102</v>
      </c>
      <c r="E30" s="96" t="s">
        <v>195</v>
      </c>
      <c r="F30" s="124">
        <f t="shared" si="0"/>
        <v>12800</v>
      </c>
      <c r="G30" s="123">
        <v>16000</v>
      </c>
      <c r="H30" s="118" t="s">
        <v>147</v>
      </c>
    </row>
    <row r="31" spans="1:8" ht="12.75" customHeight="1" x14ac:dyDescent="0.2">
      <c r="A31" s="106">
        <v>13</v>
      </c>
      <c r="B31" s="107">
        <v>32214</v>
      </c>
      <c r="C31" s="107" t="s">
        <v>248</v>
      </c>
      <c r="D31" s="107" t="s">
        <v>162</v>
      </c>
      <c r="E31" s="96" t="s">
        <v>163</v>
      </c>
      <c r="F31" s="124">
        <f t="shared" si="0"/>
        <v>8000</v>
      </c>
      <c r="G31" s="123">
        <v>10000</v>
      </c>
      <c r="H31" s="118" t="s">
        <v>147</v>
      </c>
    </row>
    <row r="32" spans="1:8" ht="12.75" customHeight="1" x14ac:dyDescent="0.2">
      <c r="A32" s="106">
        <v>14</v>
      </c>
      <c r="B32" s="107">
        <v>32214</v>
      </c>
      <c r="C32" s="107" t="s">
        <v>249</v>
      </c>
      <c r="D32" s="107" t="s">
        <v>196</v>
      </c>
      <c r="E32" s="96" t="s">
        <v>197</v>
      </c>
      <c r="F32" s="124">
        <f t="shared" si="0"/>
        <v>6400</v>
      </c>
      <c r="G32" s="123">
        <v>8000</v>
      </c>
      <c r="H32" s="118" t="s">
        <v>147</v>
      </c>
    </row>
    <row r="33" spans="1:8" ht="12.75" customHeight="1" x14ac:dyDescent="0.2">
      <c r="A33" s="106">
        <v>15</v>
      </c>
      <c r="B33" s="107">
        <v>32214</v>
      </c>
      <c r="C33" s="107" t="s">
        <v>250</v>
      </c>
      <c r="D33" s="107" t="s">
        <v>164</v>
      </c>
      <c r="E33" s="96" t="s">
        <v>165</v>
      </c>
      <c r="F33" s="124">
        <f t="shared" si="0"/>
        <v>6400</v>
      </c>
      <c r="G33" s="123">
        <v>8000</v>
      </c>
      <c r="H33" s="118" t="s">
        <v>147</v>
      </c>
    </row>
    <row r="34" spans="1:8" ht="12.75" customHeight="1" x14ac:dyDescent="0.2">
      <c r="A34" s="106">
        <v>16</v>
      </c>
      <c r="B34" s="107">
        <v>32214</v>
      </c>
      <c r="C34" s="107" t="s">
        <v>251</v>
      </c>
      <c r="D34" s="107" t="s">
        <v>166</v>
      </c>
      <c r="E34" s="96" t="s">
        <v>252</v>
      </c>
      <c r="F34" s="124">
        <f t="shared" si="0"/>
        <v>14400</v>
      </c>
      <c r="G34" s="123">
        <v>18000</v>
      </c>
      <c r="H34" s="118" t="s">
        <v>147</v>
      </c>
    </row>
    <row r="35" spans="1:8" ht="12.75" customHeight="1" x14ac:dyDescent="0.2">
      <c r="A35" s="106">
        <v>17</v>
      </c>
      <c r="B35" s="107">
        <v>32216</v>
      </c>
      <c r="C35" s="107" t="s">
        <v>253</v>
      </c>
      <c r="D35" s="107" t="s">
        <v>263</v>
      </c>
      <c r="E35" s="96" t="s">
        <v>198</v>
      </c>
      <c r="F35" s="124">
        <f t="shared" si="0"/>
        <v>16000</v>
      </c>
      <c r="G35" s="123">
        <v>20000</v>
      </c>
      <c r="H35" s="118" t="s">
        <v>147</v>
      </c>
    </row>
    <row r="36" spans="1:8" ht="23.45" customHeight="1" x14ac:dyDescent="0.2">
      <c r="A36" s="106">
        <v>18</v>
      </c>
      <c r="B36" s="107">
        <v>32216</v>
      </c>
      <c r="C36" s="107" t="s">
        <v>254</v>
      </c>
      <c r="D36" s="107" t="s">
        <v>157</v>
      </c>
      <c r="E36" s="96" t="s">
        <v>158</v>
      </c>
      <c r="F36" s="124">
        <f t="shared" si="0"/>
        <v>17600</v>
      </c>
      <c r="G36" s="123">
        <v>22000</v>
      </c>
      <c r="H36" s="118" t="s">
        <v>147</v>
      </c>
    </row>
    <row r="37" spans="1:8" ht="18" customHeight="1" x14ac:dyDescent="0.2">
      <c r="A37" s="106">
        <v>19</v>
      </c>
      <c r="B37" s="107">
        <v>32216</v>
      </c>
      <c r="C37" s="107" t="s">
        <v>255</v>
      </c>
      <c r="D37" s="107" t="s">
        <v>268</v>
      </c>
      <c r="E37" s="96" t="s">
        <v>262</v>
      </c>
      <c r="F37" s="124">
        <f t="shared" si="0"/>
        <v>6400</v>
      </c>
      <c r="G37" s="123">
        <v>8000</v>
      </c>
      <c r="H37" s="118" t="s">
        <v>147</v>
      </c>
    </row>
    <row r="38" spans="1:8" ht="18" customHeight="1" x14ac:dyDescent="0.2">
      <c r="A38" s="106">
        <v>20</v>
      </c>
      <c r="B38" s="107">
        <v>32216</v>
      </c>
      <c r="C38" s="107" t="s">
        <v>256</v>
      </c>
      <c r="D38" s="107" t="s">
        <v>159</v>
      </c>
      <c r="E38" s="96" t="s">
        <v>160</v>
      </c>
      <c r="F38" s="124">
        <f t="shared" si="0"/>
        <v>16000</v>
      </c>
      <c r="G38" s="123">
        <v>20000</v>
      </c>
      <c r="H38" s="118" t="s">
        <v>147</v>
      </c>
    </row>
    <row r="39" spans="1:8" ht="26.45" customHeight="1" x14ac:dyDescent="0.2">
      <c r="A39" s="106">
        <v>21</v>
      </c>
      <c r="B39" s="107">
        <v>32216</v>
      </c>
      <c r="C39" s="107" t="s">
        <v>257</v>
      </c>
      <c r="D39" s="107" t="s">
        <v>266</v>
      </c>
      <c r="E39" s="96" t="s">
        <v>267</v>
      </c>
      <c r="F39" s="124">
        <f t="shared" si="0"/>
        <v>23200</v>
      </c>
      <c r="G39" s="123">
        <v>29000</v>
      </c>
      <c r="H39" s="118" t="s">
        <v>147</v>
      </c>
    </row>
    <row r="40" spans="1:8" ht="22.15" customHeight="1" x14ac:dyDescent="0.2">
      <c r="A40" s="106">
        <v>22</v>
      </c>
      <c r="B40" s="107">
        <v>32216</v>
      </c>
      <c r="C40" s="107" t="s">
        <v>258</v>
      </c>
      <c r="D40" s="108" t="s">
        <v>265</v>
      </c>
      <c r="E40" s="96" t="s">
        <v>259</v>
      </c>
      <c r="F40" s="124">
        <v>800</v>
      </c>
      <c r="G40" s="123">
        <v>1000</v>
      </c>
      <c r="H40" s="118" t="s">
        <v>147</v>
      </c>
    </row>
    <row r="41" spans="1:8" x14ac:dyDescent="0.2">
      <c r="A41" s="106">
        <v>23</v>
      </c>
      <c r="B41" s="107">
        <v>32216</v>
      </c>
      <c r="C41" s="107" t="s">
        <v>269</v>
      </c>
      <c r="D41" s="107" t="s">
        <v>261</v>
      </c>
      <c r="E41" s="96" t="s">
        <v>260</v>
      </c>
      <c r="F41" s="124">
        <v>8400</v>
      </c>
      <c r="G41" s="123">
        <v>10500</v>
      </c>
      <c r="H41" s="118" t="s">
        <v>147</v>
      </c>
    </row>
    <row r="42" spans="1:8" ht="30" customHeight="1" x14ac:dyDescent="0.2">
      <c r="A42" s="106">
        <v>24</v>
      </c>
      <c r="B42" s="107">
        <v>32219</v>
      </c>
      <c r="C42" s="107" t="s">
        <v>270</v>
      </c>
      <c r="D42" s="130" t="s">
        <v>282</v>
      </c>
      <c r="E42" s="99" t="s">
        <v>264</v>
      </c>
      <c r="F42" s="124">
        <v>800</v>
      </c>
      <c r="G42" s="92">
        <v>1000</v>
      </c>
      <c r="H42" s="118" t="s">
        <v>147</v>
      </c>
    </row>
    <row r="43" spans="1:8" x14ac:dyDescent="0.2">
      <c r="A43" s="106">
        <v>25</v>
      </c>
      <c r="B43" s="107">
        <v>32224</v>
      </c>
      <c r="C43" s="107" t="s">
        <v>271</v>
      </c>
      <c r="D43" s="107" t="s">
        <v>111</v>
      </c>
      <c r="E43" s="99" t="s">
        <v>272</v>
      </c>
      <c r="F43" s="124">
        <v>218000</v>
      </c>
      <c r="G43" s="92">
        <v>272500</v>
      </c>
      <c r="H43" s="119" t="s">
        <v>367</v>
      </c>
    </row>
    <row r="44" spans="1:8" x14ac:dyDescent="0.2">
      <c r="A44" s="106">
        <v>26</v>
      </c>
      <c r="B44" s="107">
        <v>32224</v>
      </c>
      <c r="C44" s="107" t="s">
        <v>273</v>
      </c>
      <c r="D44" s="107" t="s">
        <v>103</v>
      </c>
      <c r="E44" s="99" t="s">
        <v>104</v>
      </c>
      <c r="F44" s="124">
        <f t="shared" si="0"/>
        <v>224000</v>
      </c>
      <c r="G44" s="92">
        <v>280000</v>
      </c>
      <c r="H44" s="119" t="s">
        <v>367</v>
      </c>
    </row>
    <row r="45" spans="1:8" ht="38.25" x14ac:dyDescent="0.2">
      <c r="A45" s="106">
        <v>27</v>
      </c>
      <c r="B45" s="107">
        <v>32224</v>
      </c>
      <c r="C45" s="107" t="s">
        <v>274</v>
      </c>
      <c r="D45" s="130" t="s">
        <v>105</v>
      </c>
      <c r="E45" s="99" t="s">
        <v>106</v>
      </c>
      <c r="F45" s="124">
        <f t="shared" si="0"/>
        <v>184000</v>
      </c>
      <c r="G45" s="92">
        <v>230000</v>
      </c>
      <c r="H45" s="119" t="s">
        <v>367</v>
      </c>
    </row>
    <row r="46" spans="1:8" ht="27" x14ac:dyDescent="0.2">
      <c r="A46" s="106">
        <v>28</v>
      </c>
      <c r="B46" s="107">
        <v>32224</v>
      </c>
      <c r="C46" s="107" t="s">
        <v>275</v>
      </c>
      <c r="D46" s="107" t="s">
        <v>107</v>
      </c>
      <c r="E46" s="99" t="s">
        <v>108</v>
      </c>
      <c r="F46" s="124">
        <f t="shared" si="0"/>
        <v>256000</v>
      </c>
      <c r="G46" s="92">
        <v>320000</v>
      </c>
      <c r="H46" s="119" t="s">
        <v>367</v>
      </c>
    </row>
    <row r="47" spans="1:8" ht="40.5" x14ac:dyDescent="0.2">
      <c r="A47" s="106">
        <v>29</v>
      </c>
      <c r="B47" s="107">
        <v>32224</v>
      </c>
      <c r="C47" s="107" t="s">
        <v>276</v>
      </c>
      <c r="D47" s="107" t="s">
        <v>109</v>
      </c>
      <c r="E47" s="99" t="s">
        <v>110</v>
      </c>
      <c r="F47" s="124">
        <v>120000</v>
      </c>
      <c r="G47" s="92">
        <v>150000</v>
      </c>
      <c r="H47" s="119" t="s">
        <v>367</v>
      </c>
    </row>
    <row r="48" spans="1:8" ht="18.600000000000001" customHeight="1" x14ac:dyDescent="0.2">
      <c r="A48" s="106">
        <v>30</v>
      </c>
      <c r="B48" s="106">
        <v>32229</v>
      </c>
      <c r="C48" s="107" t="s">
        <v>277</v>
      </c>
      <c r="D48" s="107" t="s">
        <v>180</v>
      </c>
      <c r="E48" s="96" t="s">
        <v>181</v>
      </c>
      <c r="F48" s="124">
        <f t="shared" si="0"/>
        <v>8800</v>
      </c>
      <c r="G48" s="123">
        <v>11000</v>
      </c>
      <c r="H48" s="118" t="s">
        <v>147</v>
      </c>
    </row>
    <row r="49" spans="1:8" ht="15.75" customHeight="1" x14ac:dyDescent="0.2">
      <c r="A49" s="106">
        <v>31</v>
      </c>
      <c r="B49" s="106">
        <v>32229</v>
      </c>
      <c r="C49" s="107" t="s">
        <v>278</v>
      </c>
      <c r="D49" s="107" t="s">
        <v>174</v>
      </c>
      <c r="E49" s="96" t="s">
        <v>179</v>
      </c>
      <c r="F49" s="124">
        <f t="shared" si="0"/>
        <v>6000</v>
      </c>
      <c r="G49" s="123">
        <v>7500</v>
      </c>
      <c r="H49" s="118" t="s">
        <v>147</v>
      </c>
    </row>
    <row r="50" spans="1:8" ht="25.5" x14ac:dyDescent="0.2">
      <c r="A50" s="106">
        <v>32</v>
      </c>
      <c r="B50" s="106">
        <v>32229</v>
      </c>
      <c r="C50" s="107" t="s">
        <v>279</v>
      </c>
      <c r="D50" s="107" t="s">
        <v>175</v>
      </c>
      <c r="E50" s="96" t="s">
        <v>176</v>
      </c>
      <c r="F50" s="124">
        <f t="shared" si="0"/>
        <v>8000</v>
      </c>
      <c r="G50" s="123">
        <v>10000</v>
      </c>
      <c r="H50" s="118" t="s">
        <v>147</v>
      </c>
    </row>
    <row r="51" spans="1:8" x14ac:dyDescent="0.2">
      <c r="A51" s="106">
        <v>33</v>
      </c>
      <c r="B51" s="106">
        <v>32229</v>
      </c>
      <c r="C51" s="107" t="s">
        <v>280</v>
      </c>
      <c r="D51" s="107" t="s">
        <v>177</v>
      </c>
      <c r="E51" s="96" t="s">
        <v>178</v>
      </c>
      <c r="F51" s="124">
        <f t="shared" si="0"/>
        <v>7200</v>
      </c>
      <c r="G51" s="123">
        <v>9000</v>
      </c>
      <c r="H51" s="118" t="s">
        <v>147</v>
      </c>
    </row>
    <row r="52" spans="1:8" ht="24" customHeight="1" x14ac:dyDescent="0.2">
      <c r="A52" s="106">
        <v>34</v>
      </c>
      <c r="B52" s="107">
        <v>32231</v>
      </c>
      <c r="C52" s="107" t="s">
        <v>283</v>
      </c>
      <c r="D52" s="107" t="s">
        <v>112</v>
      </c>
      <c r="E52" s="96" t="s">
        <v>9</v>
      </c>
      <c r="F52" s="124">
        <f t="shared" si="0"/>
        <v>72000</v>
      </c>
      <c r="G52" s="124">
        <v>90000</v>
      </c>
      <c r="H52" s="119" t="s">
        <v>367</v>
      </c>
    </row>
    <row r="53" spans="1:8" ht="25.15" customHeight="1" x14ac:dyDescent="0.2">
      <c r="A53" s="106">
        <v>35</v>
      </c>
      <c r="B53" s="106">
        <v>32233</v>
      </c>
      <c r="C53" s="107" t="s">
        <v>284</v>
      </c>
      <c r="D53" s="107" t="s">
        <v>113</v>
      </c>
      <c r="E53" s="96" t="s">
        <v>10</v>
      </c>
      <c r="F53" s="124">
        <f t="shared" si="0"/>
        <v>97600</v>
      </c>
      <c r="G53" s="124">
        <v>122000</v>
      </c>
      <c r="H53" s="119" t="s">
        <v>148</v>
      </c>
    </row>
    <row r="54" spans="1:8" ht="13.9" customHeight="1" x14ac:dyDescent="0.2">
      <c r="A54" s="106">
        <v>36</v>
      </c>
      <c r="B54" s="106">
        <v>32234</v>
      </c>
      <c r="C54" s="107" t="s">
        <v>285</v>
      </c>
      <c r="D54" s="107" t="s">
        <v>114</v>
      </c>
      <c r="E54" s="96" t="s">
        <v>93</v>
      </c>
      <c r="F54" s="124">
        <f t="shared" si="0"/>
        <v>2400</v>
      </c>
      <c r="G54" s="124">
        <v>3000</v>
      </c>
      <c r="H54" s="118" t="s">
        <v>149</v>
      </c>
    </row>
    <row r="55" spans="1:8" ht="15" customHeight="1" x14ac:dyDescent="0.2">
      <c r="A55" s="106">
        <v>37</v>
      </c>
      <c r="B55" s="107">
        <v>32241</v>
      </c>
      <c r="C55" s="107" t="s">
        <v>286</v>
      </c>
      <c r="D55" s="107" t="s">
        <v>182</v>
      </c>
      <c r="E55" s="96" t="s">
        <v>11</v>
      </c>
      <c r="F55" s="124">
        <f t="shared" si="0"/>
        <v>8432</v>
      </c>
      <c r="G55" s="124">
        <v>10540</v>
      </c>
      <c r="H55" s="118" t="s">
        <v>149</v>
      </c>
    </row>
    <row r="56" spans="1:8" ht="12.75" customHeight="1" x14ac:dyDescent="0.2">
      <c r="A56" s="106">
        <v>38</v>
      </c>
      <c r="B56" s="107">
        <v>32242</v>
      </c>
      <c r="C56" s="107" t="s">
        <v>287</v>
      </c>
      <c r="D56" s="107" t="s">
        <v>115</v>
      </c>
      <c r="E56" s="96" t="s">
        <v>12</v>
      </c>
      <c r="F56" s="124">
        <f t="shared" si="0"/>
        <v>14400</v>
      </c>
      <c r="G56" s="124">
        <v>18000</v>
      </c>
      <c r="H56" s="118" t="s">
        <v>149</v>
      </c>
    </row>
    <row r="57" spans="1:8" ht="25.5" x14ac:dyDescent="0.2">
      <c r="A57" s="106">
        <v>39</v>
      </c>
      <c r="B57" s="107">
        <v>32251</v>
      </c>
      <c r="C57" s="107" t="s">
        <v>288</v>
      </c>
      <c r="D57" s="107" t="s">
        <v>116</v>
      </c>
      <c r="E57" s="96" t="s">
        <v>153</v>
      </c>
      <c r="F57" s="124">
        <f t="shared" si="0"/>
        <v>8000</v>
      </c>
      <c r="G57" s="123">
        <v>10000</v>
      </c>
      <c r="H57" s="118" t="s">
        <v>149</v>
      </c>
    </row>
    <row r="58" spans="1:8" ht="12.75" customHeight="1" x14ac:dyDescent="0.2">
      <c r="A58" s="106">
        <v>40</v>
      </c>
      <c r="B58" s="106">
        <v>32251</v>
      </c>
      <c r="C58" s="107" t="s">
        <v>289</v>
      </c>
      <c r="D58" s="107" t="s">
        <v>199</v>
      </c>
      <c r="E58" s="96" t="s">
        <v>200</v>
      </c>
      <c r="F58" s="124">
        <f t="shared" si="0"/>
        <v>8000</v>
      </c>
      <c r="G58" s="123">
        <v>10000</v>
      </c>
      <c r="H58" s="118" t="s">
        <v>149</v>
      </c>
    </row>
    <row r="59" spans="1:8" ht="12.75" customHeight="1" x14ac:dyDescent="0.2">
      <c r="A59" s="106">
        <v>41</v>
      </c>
      <c r="B59" s="106">
        <v>32251</v>
      </c>
      <c r="C59" s="107" t="s">
        <v>290</v>
      </c>
      <c r="D59" s="107" t="s">
        <v>201</v>
      </c>
      <c r="E59" s="96" t="s">
        <v>202</v>
      </c>
      <c r="F59" s="124">
        <f t="shared" si="0"/>
        <v>800</v>
      </c>
      <c r="G59" s="123">
        <v>1000</v>
      </c>
      <c r="H59" s="118" t="s">
        <v>149</v>
      </c>
    </row>
    <row r="60" spans="1:8" ht="12.75" customHeight="1" x14ac:dyDescent="0.2">
      <c r="A60" s="106">
        <v>42</v>
      </c>
      <c r="B60" s="107">
        <v>32251</v>
      </c>
      <c r="C60" s="107" t="s">
        <v>291</v>
      </c>
      <c r="D60" s="107" t="s">
        <v>167</v>
      </c>
      <c r="E60" s="96" t="s">
        <v>168</v>
      </c>
      <c r="F60" s="124">
        <f t="shared" si="0"/>
        <v>1134.4000000000001</v>
      </c>
      <c r="G60" s="123">
        <v>1418</v>
      </c>
      <c r="H60" s="118" t="s">
        <v>149</v>
      </c>
    </row>
    <row r="61" spans="1:8" ht="12.75" customHeight="1" x14ac:dyDescent="0.2">
      <c r="A61" s="106">
        <v>43</v>
      </c>
      <c r="B61" s="107">
        <v>32271</v>
      </c>
      <c r="C61" s="107" t="s">
        <v>292</v>
      </c>
      <c r="D61" s="107" t="s">
        <v>281</v>
      </c>
      <c r="E61" s="96" t="s">
        <v>8</v>
      </c>
      <c r="F61" s="124">
        <f>SUM(G61/1.25)</f>
        <v>9600</v>
      </c>
      <c r="G61" s="123">
        <v>12000</v>
      </c>
      <c r="H61" s="118" t="s">
        <v>147</v>
      </c>
    </row>
    <row r="62" spans="1:8" ht="28.15" customHeight="1" x14ac:dyDescent="0.2">
      <c r="A62" s="106">
        <v>44</v>
      </c>
      <c r="B62" s="107">
        <v>37229</v>
      </c>
      <c r="C62" s="107" t="s">
        <v>309</v>
      </c>
      <c r="D62" s="107" t="s">
        <v>219</v>
      </c>
      <c r="E62" s="96" t="s">
        <v>220</v>
      </c>
      <c r="F62" s="124">
        <f t="shared" si="0"/>
        <v>228800</v>
      </c>
      <c r="G62" s="124">
        <v>286000</v>
      </c>
      <c r="H62" s="119" t="s">
        <v>367</v>
      </c>
    </row>
    <row r="63" spans="1:8" ht="21" customHeight="1" x14ac:dyDescent="0.2">
      <c r="A63" s="156"/>
      <c r="B63" s="157"/>
      <c r="C63" s="157"/>
      <c r="D63" s="158"/>
      <c r="E63" s="100" t="s">
        <v>13</v>
      </c>
      <c r="F63" s="125">
        <f>SUM(F64:F112)</f>
        <v>535600</v>
      </c>
      <c r="G63" s="125">
        <f>SUM(G64:G112)</f>
        <v>669500</v>
      </c>
      <c r="H63" s="120"/>
    </row>
    <row r="64" spans="1:8" ht="12.75" customHeight="1" x14ac:dyDescent="0.2">
      <c r="A64" s="107">
        <v>45</v>
      </c>
      <c r="B64" s="107">
        <v>32311</v>
      </c>
      <c r="C64" s="107" t="s">
        <v>310</v>
      </c>
      <c r="D64" s="107" t="s">
        <v>117</v>
      </c>
      <c r="E64" s="96" t="s">
        <v>14</v>
      </c>
      <c r="F64" s="124">
        <f>SUM(G64/1.25)</f>
        <v>24000</v>
      </c>
      <c r="G64" s="123">
        <v>30000</v>
      </c>
      <c r="H64" s="118" t="s">
        <v>150</v>
      </c>
    </row>
    <row r="65" spans="1:8" ht="12.75" customHeight="1" x14ac:dyDescent="0.2">
      <c r="A65" s="106">
        <v>46</v>
      </c>
      <c r="B65" s="106">
        <v>32312</v>
      </c>
      <c r="C65" s="107" t="s">
        <v>310</v>
      </c>
      <c r="D65" s="107" t="s">
        <v>117</v>
      </c>
      <c r="E65" s="96" t="s">
        <v>84</v>
      </c>
      <c r="F65" s="124">
        <f t="shared" ref="F65:F111" si="1">SUM(G65/1.25)</f>
        <v>80</v>
      </c>
      <c r="G65" s="124">
        <v>100</v>
      </c>
      <c r="H65" s="118" t="s">
        <v>150</v>
      </c>
    </row>
    <row r="66" spans="1:8" ht="12.75" customHeight="1" x14ac:dyDescent="0.2">
      <c r="A66" s="107">
        <v>47</v>
      </c>
      <c r="B66" s="107">
        <v>32313</v>
      </c>
      <c r="C66" s="107" t="s">
        <v>310</v>
      </c>
      <c r="D66" s="107" t="s">
        <v>118</v>
      </c>
      <c r="E66" s="96" t="s">
        <v>15</v>
      </c>
      <c r="F66" s="124">
        <f t="shared" si="1"/>
        <v>9600</v>
      </c>
      <c r="G66" s="124">
        <v>12000</v>
      </c>
      <c r="H66" s="118" t="s">
        <v>150</v>
      </c>
    </row>
    <row r="67" spans="1:8" ht="12.75" customHeight="1" x14ac:dyDescent="0.2">
      <c r="A67" s="107">
        <v>48</v>
      </c>
      <c r="B67" s="107">
        <v>32319</v>
      </c>
      <c r="C67" s="107" t="s">
        <v>311</v>
      </c>
      <c r="D67" s="107" t="s">
        <v>119</v>
      </c>
      <c r="E67" s="101" t="s">
        <v>184</v>
      </c>
      <c r="F67" s="124">
        <f t="shared" si="1"/>
        <v>10800</v>
      </c>
      <c r="G67" s="123">
        <v>13500</v>
      </c>
      <c r="H67" s="121" t="s">
        <v>152</v>
      </c>
    </row>
    <row r="68" spans="1:8" ht="12.75" customHeight="1" x14ac:dyDescent="0.2">
      <c r="A68" s="106">
        <v>49</v>
      </c>
      <c r="B68" s="106">
        <v>32319</v>
      </c>
      <c r="C68" s="107" t="s">
        <v>312</v>
      </c>
      <c r="D68" s="107" t="s">
        <v>203</v>
      </c>
      <c r="E68" s="101" t="s">
        <v>16</v>
      </c>
      <c r="F68" s="124">
        <f t="shared" si="1"/>
        <v>15200</v>
      </c>
      <c r="G68" s="123">
        <v>19000</v>
      </c>
      <c r="H68" s="121" t="s">
        <v>147</v>
      </c>
    </row>
    <row r="69" spans="1:8" ht="12.75" customHeight="1" x14ac:dyDescent="0.2">
      <c r="A69" s="107">
        <v>50</v>
      </c>
      <c r="B69" s="106">
        <v>32319</v>
      </c>
      <c r="C69" s="107" t="s">
        <v>313</v>
      </c>
      <c r="D69" s="107" t="s">
        <v>119</v>
      </c>
      <c r="E69" s="101" t="s">
        <v>183</v>
      </c>
      <c r="F69" s="124">
        <f t="shared" si="1"/>
        <v>4800</v>
      </c>
      <c r="G69" s="123">
        <v>6000</v>
      </c>
      <c r="H69" s="121" t="s">
        <v>150</v>
      </c>
    </row>
    <row r="70" spans="1:8" x14ac:dyDescent="0.2">
      <c r="A70" s="107">
        <v>51</v>
      </c>
      <c r="B70" s="107">
        <v>32319</v>
      </c>
      <c r="C70" s="107" t="s">
        <v>314</v>
      </c>
      <c r="D70" s="107" t="s">
        <v>119</v>
      </c>
      <c r="E70" s="96" t="s">
        <v>204</v>
      </c>
      <c r="F70" s="124">
        <f t="shared" si="1"/>
        <v>68320</v>
      </c>
      <c r="G70" s="123">
        <v>85400</v>
      </c>
      <c r="H70" s="121" t="s">
        <v>147</v>
      </c>
    </row>
    <row r="71" spans="1:8" ht="13.5" customHeight="1" x14ac:dyDescent="0.2">
      <c r="A71" s="106">
        <v>52</v>
      </c>
      <c r="B71" s="107">
        <v>32321</v>
      </c>
      <c r="C71" s="107" t="s">
        <v>315</v>
      </c>
      <c r="D71" s="107" t="s">
        <v>121</v>
      </c>
      <c r="E71" s="96" t="s">
        <v>94</v>
      </c>
      <c r="F71" s="124">
        <f t="shared" si="1"/>
        <v>19200</v>
      </c>
      <c r="G71" s="124">
        <v>24000</v>
      </c>
      <c r="H71" s="121" t="s">
        <v>152</v>
      </c>
    </row>
    <row r="72" spans="1:8" ht="12.75" customHeight="1" x14ac:dyDescent="0.2">
      <c r="A72" s="107">
        <v>53</v>
      </c>
      <c r="B72" s="107">
        <v>32321</v>
      </c>
      <c r="C72" s="107" t="s">
        <v>316</v>
      </c>
      <c r="D72" s="107" t="s">
        <v>155</v>
      </c>
      <c r="E72" s="96" t="s">
        <v>156</v>
      </c>
      <c r="F72" s="124">
        <f t="shared" si="1"/>
        <v>20800</v>
      </c>
      <c r="G72" s="124">
        <v>26000</v>
      </c>
      <c r="H72" s="121" t="s">
        <v>152</v>
      </c>
    </row>
    <row r="73" spans="1:8" ht="12.75" customHeight="1" x14ac:dyDescent="0.2">
      <c r="A73" s="107">
        <v>54</v>
      </c>
      <c r="B73" s="107">
        <v>32321</v>
      </c>
      <c r="C73" s="107" t="s">
        <v>317</v>
      </c>
      <c r="D73" s="107" t="s">
        <v>154</v>
      </c>
      <c r="E73" s="96" t="s">
        <v>205</v>
      </c>
      <c r="F73" s="124">
        <f t="shared" si="1"/>
        <v>20000</v>
      </c>
      <c r="G73" s="124">
        <v>25000</v>
      </c>
      <c r="H73" s="121" t="s">
        <v>147</v>
      </c>
    </row>
    <row r="74" spans="1:8" ht="12.75" customHeight="1" x14ac:dyDescent="0.2">
      <c r="A74" s="106">
        <v>55</v>
      </c>
      <c r="B74" s="107">
        <v>32322</v>
      </c>
      <c r="C74" s="107" t="s">
        <v>318</v>
      </c>
      <c r="D74" s="107" t="s">
        <v>120</v>
      </c>
      <c r="E74" s="96" t="s">
        <v>17</v>
      </c>
      <c r="F74" s="124">
        <f t="shared" si="1"/>
        <v>16000</v>
      </c>
      <c r="G74" s="124">
        <v>20000</v>
      </c>
      <c r="H74" s="118" t="s">
        <v>152</v>
      </c>
    </row>
    <row r="75" spans="1:8" ht="12.75" customHeight="1" x14ac:dyDescent="0.2">
      <c r="A75" s="107">
        <v>56</v>
      </c>
      <c r="B75" s="107">
        <v>32322</v>
      </c>
      <c r="C75" s="107" t="s">
        <v>319</v>
      </c>
      <c r="D75" s="107" t="s">
        <v>214</v>
      </c>
      <c r="E75" s="96" t="s">
        <v>215</v>
      </c>
      <c r="F75" s="124">
        <f t="shared" si="1"/>
        <v>16000</v>
      </c>
      <c r="G75" s="124">
        <v>20000</v>
      </c>
      <c r="H75" s="118" t="s">
        <v>147</v>
      </c>
    </row>
    <row r="76" spans="1:8" ht="12.75" customHeight="1" x14ac:dyDescent="0.2">
      <c r="A76" s="107">
        <v>57</v>
      </c>
      <c r="B76" s="106">
        <v>32332</v>
      </c>
      <c r="C76" s="107" t="s">
        <v>320</v>
      </c>
      <c r="D76" s="107" t="s">
        <v>185</v>
      </c>
      <c r="E76" s="96" t="s">
        <v>18</v>
      </c>
      <c r="F76" s="124">
        <f t="shared" si="1"/>
        <v>80</v>
      </c>
      <c r="G76" s="124">
        <v>100</v>
      </c>
      <c r="H76" s="118" t="s">
        <v>147</v>
      </c>
    </row>
    <row r="77" spans="1:8" ht="12.75" customHeight="1" x14ac:dyDescent="0.2">
      <c r="A77" s="106">
        <v>58</v>
      </c>
      <c r="B77" s="106">
        <v>32339</v>
      </c>
      <c r="C77" s="107" t="s">
        <v>321</v>
      </c>
      <c r="D77" s="107" t="s">
        <v>186</v>
      </c>
      <c r="E77" s="96" t="s">
        <v>19</v>
      </c>
      <c r="F77" s="124">
        <f t="shared" si="1"/>
        <v>800</v>
      </c>
      <c r="G77" s="124">
        <v>1000</v>
      </c>
      <c r="H77" s="118" t="s">
        <v>147</v>
      </c>
    </row>
    <row r="78" spans="1:8" ht="12.75" customHeight="1" x14ac:dyDescent="0.2">
      <c r="A78" s="107">
        <v>59</v>
      </c>
      <c r="B78" s="107">
        <v>32341</v>
      </c>
      <c r="C78" s="107" t="s">
        <v>322</v>
      </c>
      <c r="D78" s="107" t="s">
        <v>187</v>
      </c>
      <c r="E78" s="96" t="s">
        <v>188</v>
      </c>
      <c r="F78" s="124">
        <f t="shared" si="1"/>
        <v>40000</v>
      </c>
      <c r="G78" s="124">
        <v>50000</v>
      </c>
      <c r="H78" s="118" t="s">
        <v>212</v>
      </c>
    </row>
    <row r="79" spans="1:8" ht="12.75" customHeight="1" x14ac:dyDescent="0.2">
      <c r="A79" s="107">
        <v>60</v>
      </c>
      <c r="B79" s="107">
        <v>32341</v>
      </c>
      <c r="C79" s="107" t="s">
        <v>323</v>
      </c>
      <c r="D79" s="107" t="s">
        <v>226</v>
      </c>
      <c r="E79" s="96" t="s">
        <v>20</v>
      </c>
      <c r="F79" s="124">
        <f t="shared" si="1"/>
        <v>4000</v>
      </c>
      <c r="G79" s="124">
        <v>5000</v>
      </c>
      <c r="H79" s="118" t="s">
        <v>147</v>
      </c>
    </row>
    <row r="80" spans="1:8" ht="12.75" customHeight="1" x14ac:dyDescent="0.2">
      <c r="A80" s="106">
        <v>61</v>
      </c>
      <c r="B80" s="107">
        <v>32342</v>
      </c>
      <c r="C80" s="107" t="s">
        <v>324</v>
      </c>
      <c r="D80" s="107" t="s">
        <v>189</v>
      </c>
      <c r="E80" s="96" t="s">
        <v>21</v>
      </c>
      <c r="F80" s="124">
        <f t="shared" si="1"/>
        <v>8800</v>
      </c>
      <c r="G80" s="124">
        <v>11000</v>
      </c>
      <c r="H80" s="118" t="s">
        <v>212</v>
      </c>
    </row>
    <row r="81" spans="1:8" ht="12.75" customHeight="1" x14ac:dyDescent="0.2">
      <c r="A81" s="107">
        <v>62</v>
      </c>
      <c r="B81" s="107">
        <v>32343</v>
      </c>
      <c r="C81" s="107" t="s">
        <v>325</v>
      </c>
      <c r="D81" s="107" t="s">
        <v>125</v>
      </c>
      <c r="E81" s="96" t="s">
        <v>22</v>
      </c>
      <c r="F81" s="124">
        <f t="shared" si="1"/>
        <v>1200</v>
      </c>
      <c r="G81" s="124">
        <v>1500</v>
      </c>
      <c r="H81" s="118" t="s">
        <v>147</v>
      </c>
    </row>
    <row r="82" spans="1:8" ht="12.75" customHeight="1" x14ac:dyDescent="0.2">
      <c r="A82" s="107">
        <v>63</v>
      </c>
      <c r="B82" s="106">
        <v>32344</v>
      </c>
      <c r="C82" s="107" t="s">
        <v>326</v>
      </c>
      <c r="D82" s="107" t="s">
        <v>138</v>
      </c>
      <c r="E82" s="96" t="s">
        <v>23</v>
      </c>
      <c r="F82" s="124">
        <f t="shared" si="1"/>
        <v>6400</v>
      </c>
      <c r="G82" s="124">
        <v>8000</v>
      </c>
      <c r="H82" s="118" t="s">
        <v>150</v>
      </c>
    </row>
    <row r="83" spans="1:8" s="82" customFormat="1" ht="16.5" x14ac:dyDescent="0.2">
      <c r="A83" s="106">
        <v>64</v>
      </c>
      <c r="B83" s="106">
        <v>32349</v>
      </c>
      <c r="C83" s="107" t="s">
        <v>327</v>
      </c>
      <c r="D83" s="107" t="s">
        <v>122</v>
      </c>
      <c r="E83" s="96" t="s">
        <v>123</v>
      </c>
      <c r="F83" s="124">
        <f t="shared" si="1"/>
        <v>8400</v>
      </c>
      <c r="G83" s="124">
        <v>10500</v>
      </c>
      <c r="H83" s="118" t="s">
        <v>190</v>
      </c>
    </row>
    <row r="84" spans="1:8" s="82" customFormat="1" ht="16.5" x14ac:dyDescent="0.2">
      <c r="A84" s="107">
        <v>65</v>
      </c>
      <c r="B84" s="106">
        <v>32354</v>
      </c>
      <c r="C84" s="107" t="s">
        <v>328</v>
      </c>
      <c r="D84" s="107"/>
      <c r="E84" s="96" t="s">
        <v>293</v>
      </c>
      <c r="F84" s="124">
        <v>8000</v>
      </c>
      <c r="G84" s="124">
        <v>10000</v>
      </c>
      <c r="H84" s="118" t="s">
        <v>147</v>
      </c>
    </row>
    <row r="85" spans="1:8" ht="12.75" customHeight="1" x14ac:dyDescent="0.2">
      <c r="A85" s="107">
        <v>66</v>
      </c>
      <c r="B85" s="107">
        <v>32361</v>
      </c>
      <c r="C85" s="107" t="s">
        <v>329</v>
      </c>
      <c r="D85" s="107" t="s">
        <v>124</v>
      </c>
      <c r="E85" s="96" t="s">
        <v>24</v>
      </c>
      <c r="F85" s="124">
        <f t="shared" si="1"/>
        <v>15120</v>
      </c>
      <c r="G85" s="124">
        <v>18900</v>
      </c>
      <c r="H85" s="118" t="s">
        <v>152</v>
      </c>
    </row>
    <row r="86" spans="1:8" ht="12.75" customHeight="1" x14ac:dyDescent="0.2">
      <c r="A86" s="106">
        <v>67</v>
      </c>
      <c r="B86" s="107">
        <v>32363</v>
      </c>
      <c r="C86" s="107" t="s">
        <v>330</v>
      </c>
      <c r="D86" s="107" t="s">
        <v>124</v>
      </c>
      <c r="E86" s="96" t="s">
        <v>294</v>
      </c>
      <c r="F86" s="124">
        <v>1200</v>
      </c>
      <c r="G86" s="124">
        <v>1500</v>
      </c>
      <c r="H86" s="118" t="s">
        <v>147</v>
      </c>
    </row>
    <row r="87" spans="1:8" ht="12.75" customHeight="1" x14ac:dyDescent="0.2">
      <c r="A87" s="107">
        <v>68</v>
      </c>
      <c r="B87" s="107">
        <v>32379</v>
      </c>
      <c r="C87" s="107" t="s">
        <v>331</v>
      </c>
      <c r="D87" s="107"/>
      <c r="E87" s="96" t="s">
        <v>297</v>
      </c>
      <c r="F87" s="124">
        <v>2800</v>
      </c>
      <c r="G87" s="124">
        <v>3500</v>
      </c>
      <c r="H87" s="118" t="s">
        <v>147</v>
      </c>
    </row>
    <row r="88" spans="1:8" ht="12.75" customHeight="1" x14ac:dyDescent="0.2">
      <c r="A88" s="107">
        <v>69</v>
      </c>
      <c r="B88" s="107">
        <v>32381</v>
      </c>
      <c r="C88" s="107" t="s">
        <v>332</v>
      </c>
      <c r="D88" s="107" t="s">
        <v>299</v>
      </c>
      <c r="E88" s="96" t="s">
        <v>85</v>
      </c>
      <c r="F88" s="124">
        <f t="shared" si="1"/>
        <v>27200</v>
      </c>
      <c r="G88" s="124">
        <v>34000</v>
      </c>
      <c r="H88" s="118" t="s">
        <v>150</v>
      </c>
    </row>
    <row r="89" spans="1:8" ht="12.75" customHeight="1" x14ac:dyDescent="0.2">
      <c r="A89" s="106">
        <v>70</v>
      </c>
      <c r="B89" s="107">
        <v>32389</v>
      </c>
      <c r="C89" s="107" t="s">
        <v>333</v>
      </c>
      <c r="D89" s="107" t="s">
        <v>126</v>
      </c>
      <c r="E89" s="96" t="s">
        <v>295</v>
      </c>
      <c r="F89" s="124">
        <f t="shared" si="1"/>
        <v>1600</v>
      </c>
      <c r="G89" s="124">
        <v>2000</v>
      </c>
      <c r="H89" s="118" t="s">
        <v>150</v>
      </c>
    </row>
    <row r="90" spans="1:8" ht="16.149999999999999" customHeight="1" x14ac:dyDescent="0.2">
      <c r="A90" s="107">
        <v>71</v>
      </c>
      <c r="B90" s="106">
        <v>32391</v>
      </c>
      <c r="C90" s="107" t="s">
        <v>334</v>
      </c>
      <c r="D90" s="107" t="s">
        <v>127</v>
      </c>
      <c r="E90" s="96" t="s">
        <v>128</v>
      </c>
      <c r="F90" s="124">
        <f t="shared" si="1"/>
        <v>1600</v>
      </c>
      <c r="G90" s="124">
        <v>2000</v>
      </c>
      <c r="H90" s="131" t="s">
        <v>147</v>
      </c>
    </row>
    <row r="91" spans="1:8" ht="12.75" customHeight="1" x14ac:dyDescent="0.2">
      <c r="A91" s="107">
        <v>72</v>
      </c>
      <c r="B91" s="106">
        <v>32392</v>
      </c>
      <c r="C91" s="107" t="s">
        <v>335</v>
      </c>
      <c r="D91" s="107" t="s">
        <v>130</v>
      </c>
      <c r="E91" s="96" t="s">
        <v>129</v>
      </c>
      <c r="F91" s="124">
        <f t="shared" si="1"/>
        <v>8880</v>
      </c>
      <c r="G91" s="124">
        <v>11100</v>
      </c>
      <c r="H91" s="118" t="s">
        <v>152</v>
      </c>
    </row>
    <row r="92" spans="1:8" ht="12.75" customHeight="1" x14ac:dyDescent="0.2">
      <c r="A92" s="106">
        <v>73</v>
      </c>
      <c r="B92" s="107">
        <v>32393</v>
      </c>
      <c r="C92" s="107" t="s">
        <v>336</v>
      </c>
      <c r="D92" s="107" t="s">
        <v>131</v>
      </c>
      <c r="E92" s="96" t="s">
        <v>308</v>
      </c>
      <c r="F92" s="124">
        <f t="shared" si="1"/>
        <v>2400</v>
      </c>
      <c r="G92" s="124">
        <v>3000</v>
      </c>
      <c r="H92" s="118" t="s">
        <v>147</v>
      </c>
    </row>
    <row r="93" spans="1:8" ht="12.75" customHeight="1" x14ac:dyDescent="0.2">
      <c r="A93" s="107">
        <v>74</v>
      </c>
      <c r="B93" s="107">
        <v>32395</v>
      </c>
      <c r="C93" s="107" t="s">
        <v>337</v>
      </c>
      <c r="D93" s="107" t="s">
        <v>132</v>
      </c>
      <c r="E93" s="96" t="s">
        <v>92</v>
      </c>
      <c r="F93" s="124">
        <f t="shared" si="1"/>
        <v>2400</v>
      </c>
      <c r="G93" s="124">
        <v>3000</v>
      </c>
      <c r="H93" s="118" t="s">
        <v>147</v>
      </c>
    </row>
    <row r="94" spans="1:8" ht="12.75" customHeight="1" x14ac:dyDescent="0.2">
      <c r="A94" s="107">
        <v>75</v>
      </c>
      <c r="B94" s="107">
        <v>32396</v>
      </c>
      <c r="C94" s="107" t="s">
        <v>338</v>
      </c>
      <c r="D94" s="107" t="s">
        <v>300</v>
      </c>
      <c r="E94" s="96" t="s">
        <v>296</v>
      </c>
      <c r="F94" s="124">
        <f t="shared" si="1"/>
        <v>4000</v>
      </c>
      <c r="G94" s="124">
        <v>5000</v>
      </c>
      <c r="H94" s="118" t="s">
        <v>147</v>
      </c>
    </row>
    <row r="95" spans="1:8" x14ac:dyDescent="0.2">
      <c r="A95" s="106">
        <v>76</v>
      </c>
      <c r="B95" s="107">
        <v>32399</v>
      </c>
      <c r="C95" s="107" t="s">
        <v>339</v>
      </c>
      <c r="D95" s="109" t="s">
        <v>133</v>
      </c>
      <c r="E95" s="98" t="s">
        <v>25</v>
      </c>
      <c r="F95" s="124">
        <f t="shared" si="1"/>
        <v>1600</v>
      </c>
      <c r="G95" s="123">
        <v>2000</v>
      </c>
      <c r="H95" s="118" t="s">
        <v>152</v>
      </c>
    </row>
    <row r="96" spans="1:8" x14ac:dyDescent="0.2">
      <c r="A96" s="107">
        <v>77</v>
      </c>
      <c r="B96" s="107">
        <v>32399</v>
      </c>
      <c r="C96" s="107" t="s">
        <v>340</v>
      </c>
      <c r="D96" s="107" t="s">
        <v>213</v>
      </c>
      <c r="E96" s="98" t="s">
        <v>298</v>
      </c>
      <c r="F96" s="124">
        <f t="shared" si="1"/>
        <v>3040</v>
      </c>
      <c r="G96" s="123">
        <v>3800</v>
      </c>
      <c r="H96" s="118" t="s">
        <v>150</v>
      </c>
    </row>
    <row r="97" spans="1:8" x14ac:dyDescent="0.2">
      <c r="A97" s="107">
        <v>78</v>
      </c>
      <c r="B97" s="106">
        <v>32922</v>
      </c>
      <c r="C97" s="107" t="s">
        <v>341</v>
      </c>
      <c r="D97" s="107" t="s">
        <v>134</v>
      </c>
      <c r="E97" s="96" t="s">
        <v>26</v>
      </c>
      <c r="F97" s="124">
        <f t="shared" si="1"/>
        <v>16800</v>
      </c>
      <c r="G97" s="124">
        <v>21000</v>
      </c>
      <c r="H97" s="118" t="s">
        <v>151</v>
      </c>
    </row>
    <row r="98" spans="1:8" x14ac:dyDescent="0.2">
      <c r="A98" s="106">
        <v>79</v>
      </c>
      <c r="B98" s="107">
        <v>32923</v>
      </c>
      <c r="C98" s="107" t="s">
        <v>342</v>
      </c>
      <c r="D98" s="107" t="s">
        <v>135</v>
      </c>
      <c r="E98" s="96" t="s">
        <v>95</v>
      </c>
      <c r="F98" s="124">
        <f t="shared" si="1"/>
        <v>27200</v>
      </c>
      <c r="G98" s="124">
        <v>34000</v>
      </c>
      <c r="H98" s="118" t="s">
        <v>151</v>
      </c>
    </row>
    <row r="99" spans="1:8" ht="12.75" customHeight="1" x14ac:dyDescent="0.2">
      <c r="A99" s="107">
        <v>80</v>
      </c>
      <c r="B99" s="107">
        <v>32931</v>
      </c>
      <c r="C99" s="107" t="s">
        <v>343</v>
      </c>
      <c r="D99" s="107" t="s">
        <v>133</v>
      </c>
      <c r="E99" s="96" t="s">
        <v>27</v>
      </c>
      <c r="F99" s="124">
        <f t="shared" si="1"/>
        <v>6400</v>
      </c>
      <c r="G99" s="124">
        <v>8000</v>
      </c>
      <c r="H99" s="118" t="s">
        <v>147</v>
      </c>
    </row>
    <row r="100" spans="1:8" ht="12.75" customHeight="1" x14ac:dyDescent="0.2">
      <c r="A100" s="107">
        <v>81</v>
      </c>
      <c r="B100" s="107">
        <v>32931</v>
      </c>
      <c r="C100" s="107" t="s">
        <v>344</v>
      </c>
      <c r="D100" s="107" t="s">
        <v>111</v>
      </c>
      <c r="E100" s="96" t="s">
        <v>216</v>
      </c>
      <c r="F100" s="124">
        <f t="shared" si="1"/>
        <v>3200</v>
      </c>
      <c r="G100" s="124">
        <v>4000</v>
      </c>
      <c r="H100" s="118" t="s">
        <v>147</v>
      </c>
    </row>
    <row r="101" spans="1:8" ht="12.75" customHeight="1" x14ac:dyDescent="0.2">
      <c r="A101" s="106">
        <v>82</v>
      </c>
      <c r="B101" s="107">
        <v>32941</v>
      </c>
      <c r="C101" s="107" t="s">
        <v>345</v>
      </c>
      <c r="D101" s="107" t="s">
        <v>136</v>
      </c>
      <c r="E101" s="96" t="s">
        <v>81</v>
      </c>
      <c r="F101" s="124">
        <f t="shared" si="1"/>
        <v>7600</v>
      </c>
      <c r="G101" s="124">
        <v>9500</v>
      </c>
      <c r="H101" s="118" t="s">
        <v>147</v>
      </c>
    </row>
    <row r="102" spans="1:8" ht="12.75" customHeight="1" x14ac:dyDescent="0.2">
      <c r="A102" s="107">
        <v>83</v>
      </c>
      <c r="B102" s="107">
        <v>32953</v>
      </c>
      <c r="C102" s="107"/>
      <c r="D102" s="107"/>
      <c r="E102" s="96" t="s">
        <v>364</v>
      </c>
      <c r="F102" s="124">
        <f t="shared" si="1"/>
        <v>1760</v>
      </c>
      <c r="G102" s="124">
        <v>2200</v>
      </c>
      <c r="H102" s="118" t="s">
        <v>147</v>
      </c>
    </row>
    <row r="103" spans="1:8" ht="12.75" customHeight="1" x14ac:dyDescent="0.2">
      <c r="A103" s="107">
        <v>84</v>
      </c>
      <c r="B103" s="107">
        <v>32961</v>
      </c>
      <c r="C103" s="107"/>
      <c r="D103" s="107"/>
      <c r="E103" s="96" t="s">
        <v>365</v>
      </c>
      <c r="F103" s="124">
        <f t="shared" si="1"/>
        <v>16000</v>
      </c>
      <c r="G103" s="124">
        <v>20000</v>
      </c>
      <c r="H103" s="118" t="s">
        <v>147</v>
      </c>
    </row>
    <row r="104" spans="1:8" ht="12.75" customHeight="1" x14ac:dyDescent="0.2">
      <c r="A104" s="106">
        <v>85</v>
      </c>
      <c r="B104" s="107">
        <v>32999</v>
      </c>
      <c r="C104" s="107" t="s">
        <v>346</v>
      </c>
      <c r="D104" s="107" t="s">
        <v>137</v>
      </c>
      <c r="E104" s="96" t="s">
        <v>209</v>
      </c>
      <c r="F104" s="124">
        <f t="shared" si="1"/>
        <v>17600</v>
      </c>
      <c r="G104" s="123">
        <v>22000</v>
      </c>
      <c r="H104" s="118" t="s">
        <v>147</v>
      </c>
    </row>
    <row r="105" spans="1:8" ht="12.75" customHeight="1" x14ac:dyDescent="0.2">
      <c r="A105" s="107">
        <v>86</v>
      </c>
      <c r="B105" s="107">
        <v>32999</v>
      </c>
      <c r="C105" s="107" t="s">
        <v>347</v>
      </c>
      <c r="D105" s="107" t="s">
        <v>101</v>
      </c>
      <c r="E105" s="96" t="s">
        <v>373</v>
      </c>
      <c r="F105" s="124">
        <f t="shared" si="1"/>
        <v>18000</v>
      </c>
      <c r="G105" s="123">
        <v>22500</v>
      </c>
      <c r="H105" s="118" t="s">
        <v>147</v>
      </c>
    </row>
    <row r="106" spans="1:8" ht="12.75" customHeight="1" x14ac:dyDescent="0.2">
      <c r="A106" s="107">
        <v>87</v>
      </c>
      <c r="B106" s="107">
        <v>32999</v>
      </c>
      <c r="C106" s="107" t="s">
        <v>348</v>
      </c>
      <c r="D106" s="107" t="s">
        <v>171</v>
      </c>
      <c r="E106" s="96" t="s">
        <v>172</v>
      </c>
      <c r="F106" s="124">
        <f t="shared" si="1"/>
        <v>8800</v>
      </c>
      <c r="G106" s="123">
        <v>11000</v>
      </c>
      <c r="H106" s="118" t="s">
        <v>147</v>
      </c>
    </row>
    <row r="107" spans="1:8" ht="12.75" customHeight="1" x14ac:dyDescent="0.2">
      <c r="A107" s="106">
        <v>88</v>
      </c>
      <c r="B107" s="107">
        <v>32999</v>
      </c>
      <c r="C107" s="107" t="s">
        <v>349</v>
      </c>
      <c r="D107" s="107" t="s">
        <v>139</v>
      </c>
      <c r="E107" s="96" t="s">
        <v>208</v>
      </c>
      <c r="F107" s="124">
        <f t="shared" si="1"/>
        <v>7200</v>
      </c>
      <c r="G107" s="123">
        <v>9000</v>
      </c>
      <c r="H107" s="118" t="s">
        <v>147</v>
      </c>
    </row>
    <row r="108" spans="1:8" ht="12.75" customHeight="1" x14ac:dyDescent="0.2">
      <c r="A108" s="107">
        <v>89</v>
      </c>
      <c r="B108" s="107">
        <v>32999</v>
      </c>
      <c r="C108" s="107" t="s">
        <v>350</v>
      </c>
      <c r="D108" s="107" t="s">
        <v>207</v>
      </c>
      <c r="E108" s="96" t="s">
        <v>173</v>
      </c>
      <c r="F108" s="124">
        <f t="shared" si="1"/>
        <v>8800</v>
      </c>
      <c r="G108" s="123">
        <v>11000</v>
      </c>
      <c r="H108" s="118" t="s">
        <v>147</v>
      </c>
    </row>
    <row r="109" spans="1:8" x14ac:dyDescent="0.2">
      <c r="A109" s="107">
        <v>90</v>
      </c>
      <c r="B109" s="107">
        <v>32999</v>
      </c>
      <c r="C109" s="107" t="s">
        <v>351</v>
      </c>
      <c r="D109" s="107" t="s">
        <v>140</v>
      </c>
      <c r="E109" s="96" t="s">
        <v>206</v>
      </c>
      <c r="F109" s="124">
        <f t="shared" si="1"/>
        <v>4000</v>
      </c>
      <c r="G109" s="123">
        <v>5000</v>
      </c>
      <c r="H109" s="118" t="s">
        <v>147</v>
      </c>
    </row>
    <row r="110" spans="1:8" x14ac:dyDescent="0.2">
      <c r="A110" s="106">
        <v>91</v>
      </c>
      <c r="B110" s="107">
        <v>32999</v>
      </c>
      <c r="C110" s="107" t="s">
        <v>352</v>
      </c>
      <c r="D110" s="107" t="s">
        <v>169</v>
      </c>
      <c r="E110" s="96" t="s">
        <v>170</v>
      </c>
      <c r="F110" s="124">
        <f t="shared" si="1"/>
        <v>8000</v>
      </c>
      <c r="G110" s="123">
        <v>10000</v>
      </c>
      <c r="H110" s="118" t="s">
        <v>147</v>
      </c>
    </row>
    <row r="111" spans="1:8" ht="12.75" customHeight="1" x14ac:dyDescent="0.2">
      <c r="A111" s="107">
        <v>92</v>
      </c>
      <c r="B111" s="107">
        <v>32999</v>
      </c>
      <c r="C111" s="107" t="s">
        <v>353</v>
      </c>
      <c r="D111" s="107" t="s">
        <v>119</v>
      </c>
      <c r="E111" s="96" t="s">
        <v>191</v>
      </c>
      <c r="F111" s="124">
        <f t="shared" si="1"/>
        <v>8000</v>
      </c>
      <c r="G111" s="123">
        <v>10000</v>
      </c>
      <c r="H111" s="118" t="s">
        <v>147</v>
      </c>
    </row>
    <row r="112" spans="1:8" ht="15" customHeight="1" x14ac:dyDescent="0.2">
      <c r="A112" s="107">
        <v>93</v>
      </c>
      <c r="B112" s="106">
        <v>38129</v>
      </c>
      <c r="C112" s="107" t="s">
        <v>354</v>
      </c>
      <c r="D112" s="107" t="s">
        <v>137</v>
      </c>
      <c r="E112" s="96" t="s">
        <v>89</v>
      </c>
      <c r="F112" s="124">
        <f>SUM(G112/1.25)</f>
        <v>1920</v>
      </c>
      <c r="G112" s="124">
        <v>2400</v>
      </c>
      <c r="H112" s="118" t="s">
        <v>147</v>
      </c>
    </row>
    <row r="113" spans="1:10" ht="18.75" customHeight="1" x14ac:dyDescent="0.2">
      <c r="A113" s="156"/>
      <c r="B113" s="157"/>
      <c r="C113" s="157"/>
      <c r="D113" s="158"/>
      <c r="E113" s="100" t="s">
        <v>86</v>
      </c>
      <c r="F113" s="125">
        <v>371200</v>
      </c>
      <c r="G113" s="125">
        <v>464000</v>
      </c>
      <c r="H113" s="117"/>
    </row>
    <row r="114" spans="1:10" ht="12.75" customHeight="1" x14ac:dyDescent="0.2">
      <c r="A114" s="107">
        <v>94</v>
      </c>
      <c r="B114" s="107">
        <v>42211</v>
      </c>
      <c r="C114" s="107" t="s">
        <v>355</v>
      </c>
      <c r="D114" s="107" t="s">
        <v>141</v>
      </c>
      <c r="E114" s="98" t="s">
        <v>88</v>
      </c>
      <c r="F114" s="123">
        <f>SUM(G114/1.25)</f>
        <v>16000</v>
      </c>
      <c r="G114" s="124">
        <v>20000</v>
      </c>
      <c r="H114" s="121" t="s">
        <v>147</v>
      </c>
    </row>
    <row r="115" spans="1:10" ht="12.75" customHeight="1" x14ac:dyDescent="0.2">
      <c r="A115" s="107">
        <v>95</v>
      </c>
      <c r="B115" s="107">
        <v>42211</v>
      </c>
      <c r="C115" s="107" t="s">
        <v>356</v>
      </c>
      <c r="D115" s="107" t="s">
        <v>217</v>
      </c>
      <c r="E115" s="98" t="s">
        <v>218</v>
      </c>
      <c r="F115" s="123">
        <f>SUM(G115/1.25)</f>
        <v>8000</v>
      </c>
      <c r="G115" s="124">
        <v>10000</v>
      </c>
      <c r="H115" s="121" t="s">
        <v>147</v>
      </c>
    </row>
    <row r="116" spans="1:10" ht="12.75" customHeight="1" x14ac:dyDescent="0.2">
      <c r="A116" s="107">
        <v>96</v>
      </c>
      <c r="B116" s="106">
        <v>42212</v>
      </c>
      <c r="C116" s="107" t="s">
        <v>357</v>
      </c>
      <c r="D116" s="110" t="s">
        <v>210</v>
      </c>
      <c r="E116" s="98" t="s">
        <v>302</v>
      </c>
      <c r="F116" s="123">
        <f t="shared" ref="F116:F121" si="2">SUM(G116/1.25)</f>
        <v>24000</v>
      </c>
      <c r="G116" s="123">
        <v>30000</v>
      </c>
      <c r="H116" s="121" t="s">
        <v>146</v>
      </c>
    </row>
    <row r="117" spans="1:10" ht="12.75" customHeight="1" x14ac:dyDescent="0.2">
      <c r="A117" s="107">
        <v>97</v>
      </c>
      <c r="B117" s="106">
        <v>42212</v>
      </c>
      <c r="C117" s="107" t="s">
        <v>358</v>
      </c>
      <c r="D117" s="110"/>
      <c r="E117" s="98" t="s">
        <v>301</v>
      </c>
      <c r="F117" s="123">
        <v>24000</v>
      </c>
      <c r="G117" s="123">
        <v>30000</v>
      </c>
      <c r="H117" s="121" t="s">
        <v>146</v>
      </c>
    </row>
    <row r="118" spans="1:10" ht="24" customHeight="1" x14ac:dyDescent="0.2">
      <c r="A118" s="107">
        <v>98</v>
      </c>
      <c r="B118" s="106">
        <v>42271</v>
      </c>
      <c r="C118" s="107" t="s">
        <v>359</v>
      </c>
      <c r="D118" s="107" t="s">
        <v>167</v>
      </c>
      <c r="E118" s="96" t="s">
        <v>368</v>
      </c>
      <c r="F118" s="123">
        <f>SUM(G118/1.25)</f>
        <v>20000</v>
      </c>
      <c r="G118" s="123">
        <v>25000</v>
      </c>
      <c r="H118" s="121" t="s">
        <v>146</v>
      </c>
    </row>
    <row r="119" spans="1:10" ht="18" customHeight="1" x14ac:dyDescent="0.2">
      <c r="A119" s="107">
        <v>99</v>
      </c>
      <c r="B119" s="107">
        <v>42273</v>
      </c>
      <c r="C119" s="107" t="s">
        <v>360</v>
      </c>
      <c r="D119" s="107" t="s">
        <v>211</v>
      </c>
      <c r="E119" s="96" t="s">
        <v>227</v>
      </c>
      <c r="F119" s="123">
        <f t="shared" si="2"/>
        <v>24000</v>
      </c>
      <c r="G119" s="123">
        <v>30000</v>
      </c>
      <c r="H119" s="121" t="s">
        <v>146</v>
      </c>
    </row>
    <row r="120" spans="1:10" ht="12.75" customHeight="1" x14ac:dyDescent="0.2">
      <c r="A120" s="107">
        <v>100</v>
      </c>
      <c r="B120" s="106">
        <v>42411</v>
      </c>
      <c r="C120" s="107" t="s">
        <v>361</v>
      </c>
      <c r="D120" s="107" t="s">
        <v>142</v>
      </c>
      <c r="E120" s="96" t="s">
        <v>90</v>
      </c>
      <c r="F120" s="123">
        <f t="shared" si="2"/>
        <v>15200</v>
      </c>
      <c r="G120" s="123">
        <v>19000</v>
      </c>
      <c r="H120" s="118" t="s">
        <v>149</v>
      </c>
    </row>
    <row r="121" spans="1:10" s="128" customFormat="1" ht="17.45" customHeight="1" x14ac:dyDescent="0.2">
      <c r="A121" s="107">
        <v>101</v>
      </c>
      <c r="B121" s="107">
        <v>45111</v>
      </c>
      <c r="C121" s="107" t="s">
        <v>362</v>
      </c>
      <c r="D121" s="107">
        <v>45421145</v>
      </c>
      <c r="E121" s="127" t="s">
        <v>304</v>
      </c>
      <c r="F121" s="123">
        <f t="shared" si="2"/>
        <v>160000</v>
      </c>
      <c r="G121" s="124">
        <v>200000</v>
      </c>
      <c r="H121" s="129" t="s">
        <v>369</v>
      </c>
    </row>
    <row r="122" spans="1:10" ht="16.149999999999999" customHeight="1" x14ac:dyDescent="0.2">
      <c r="A122" s="107">
        <v>102</v>
      </c>
      <c r="B122" s="107">
        <v>45111</v>
      </c>
      <c r="C122" s="107" t="s">
        <v>363</v>
      </c>
      <c r="D122" s="107"/>
      <c r="E122" s="96" t="s">
        <v>303</v>
      </c>
      <c r="F122" s="123">
        <v>80000</v>
      </c>
      <c r="G122" s="124">
        <v>100000</v>
      </c>
      <c r="H122" s="119" t="s">
        <v>370</v>
      </c>
    </row>
    <row r="123" spans="1:10" ht="29.25" customHeight="1" x14ac:dyDescent="0.2">
      <c r="A123" s="153" t="s">
        <v>307</v>
      </c>
      <c r="B123" s="154"/>
      <c r="C123" s="154"/>
      <c r="D123" s="154"/>
      <c r="E123" s="155"/>
      <c r="F123" s="114">
        <f>SUM(F17+F20+F63+F113)</f>
        <v>2608926.4</v>
      </c>
      <c r="G123" s="114">
        <f>SUM(G17+G20+G63+G113)</f>
        <v>3261158</v>
      </c>
      <c r="H123" s="122"/>
    </row>
    <row r="124" spans="1:10" ht="48" customHeight="1" x14ac:dyDescent="0.2">
      <c r="A124" s="145" t="s">
        <v>380</v>
      </c>
      <c r="B124" s="146"/>
      <c r="C124" s="146"/>
      <c r="D124" s="146"/>
      <c r="E124" s="146"/>
      <c r="F124" s="146"/>
      <c r="G124" s="146"/>
      <c r="H124" s="146"/>
      <c r="I124" s="111"/>
      <c r="J124" s="111"/>
    </row>
    <row r="125" spans="1:10" ht="23.25" customHeight="1" x14ac:dyDescent="0.2">
      <c r="A125" s="147"/>
      <c r="B125" s="147"/>
      <c r="C125" s="147"/>
      <c r="D125" s="147"/>
      <c r="E125" s="147"/>
      <c r="F125" s="147"/>
      <c r="G125" s="147"/>
      <c r="H125" s="147"/>
    </row>
    <row r="126" spans="1:10" ht="12.75" customHeight="1" x14ac:dyDescent="0.2">
      <c r="A126" s="152" t="s">
        <v>374</v>
      </c>
      <c r="B126" s="152"/>
      <c r="C126" s="152"/>
      <c r="D126" s="111" t="s">
        <v>375</v>
      </c>
      <c r="G126" s="86" t="s">
        <v>376</v>
      </c>
    </row>
    <row r="127" spans="1:10" ht="12.75" customHeight="1" x14ac:dyDescent="0.2">
      <c r="D127" s="111"/>
      <c r="G127" s="139" t="s">
        <v>377</v>
      </c>
      <c r="H127" s="139"/>
    </row>
    <row r="128" spans="1:10" ht="12.75" customHeight="1" x14ac:dyDescent="0.2">
      <c r="A128" s="138" t="s">
        <v>378</v>
      </c>
      <c r="B128" s="138"/>
      <c r="C128" s="138"/>
      <c r="D128" s="111" t="s">
        <v>379</v>
      </c>
    </row>
    <row r="129" spans="1:5" ht="12.75" customHeight="1" x14ac:dyDescent="0.2">
      <c r="D129" s="111"/>
    </row>
    <row r="130" spans="1:5" ht="12.75" customHeight="1" x14ac:dyDescent="0.25">
      <c r="A130" s="112"/>
      <c r="B130" s="112"/>
      <c r="C130" s="112"/>
      <c r="D130" s="112"/>
      <c r="E130" s="85"/>
    </row>
    <row r="131" spans="1:5" ht="12.75" customHeight="1" x14ac:dyDescent="0.25">
      <c r="A131" s="112"/>
      <c r="B131" s="112"/>
      <c r="C131" s="112"/>
      <c r="D131" s="112"/>
      <c r="E131" s="85"/>
    </row>
    <row r="132" spans="1:5" ht="12.75" customHeight="1" x14ac:dyDescent="0.25">
      <c r="A132" s="112"/>
      <c r="B132" s="112"/>
      <c r="C132" s="112"/>
      <c r="D132" s="112"/>
      <c r="E132" s="85"/>
    </row>
    <row r="133" spans="1:5" ht="12.75" customHeight="1" x14ac:dyDescent="0.2">
      <c r="A133" s="162"/>
      <c r="B133" s="162"/>
      <c r="C133" s="162"/>
      <c r="D133" s="162"/>
      <c r="E133" s="162"/>
    </row>
    <row r="134" spans="1:5" ht="12.75" customHeight="1" x14ac:dyDescent="0.2">
      <c r="A134" s="139"/>
      <c r="B134" s="139"/>
      <c r="C134" s="139"/>
      <c r="D134" s="139"/>
      <c r="E134" s="139"/>
    </row>
    <row r="135" spans="1:5" ht="12.75" customHeight="1" x14ac:dyDescent="0.2"/>
    <row r="136" spans="1:5" ht="12.75" customHeight="1" x14ac:dyDescent="0.2"/>
    <row r="137" spans="1:5" ht="12.75" customHeight="1" x14ac:dyDescent="0.2"/>
    <row r="138" spans="1:5" ht="12.75" customHeight="1" x14ac:dyDescent="0.2"/>
    <row r="139" spans="1:5" ht="24.95" customHeight="1" x14ac:dyDescent="0.2"/>
    <row r="140" spans="1:5" ht="12.75" customHeight="1" x14ac:dyDescent="0.2"/>
    <row r="141" spans="1:5" ht="12.75" customHeight="1" x14ac:dyDescent="0.2"/>
    <row r="142" spans="1:5" ht="24.95" customHeight="1" x14ac:dyDescent="0.2"/>
    <row r="143" spans="1:5" ht="12.75" customHeight="1" x14ac:dyDescent="0.2"/>
    <row r="144" spans="1:5" ht="12.75" customHeight="1" x14ac:dyDescent="0.2"/>
    <row r="145" spans="1:8" s="22" customFormat="1" ht="35.1" customHeight="1" x14ac:dyDescent="0.2">
      <c r="A145" s="87"/>
      <c r="B145" s="87"/>
      <c r="C145" s="87"/>
      <c r="D145" s="87"/>
      <c r="E145" s="83"/>
      <c r="F145" s="86"/>
      <c r="G145" s="86"/>
      <c r="H145" s="115"/>
    </row>
    <row r="147" spans="1:8" hidden="1" x14ac:dyDescent="0.2"/>
    <row r="148" spans="1:8" ht="15.75" customHeight="1" x14ac:dyDescent="0.2"/>
  </sheetData>
  <mergeCells count="26">
    <mergeCell ref="A134:E134"/>
    <mergeCell ref="A6:C6"/>
    <mergeCell ref="A126:C126"/>
    <mergeCell ref="F15:G15"/>
    <mergeCell ref="A123:E123"/>
    <mergeCell ref="A63:D63"/>
    <mergeCell ref="A20:D20"/>
    <mergeCell ref="A17:D17"/>
    <mergeCell ref="A113:D113"/>
    <mergeCell ref="A133:E133"/>
    <mergeCell ref="A124:H124"/>
    <mergeCell ref="A125:H125"/>
    <mergeCell ref="A15:A16"/>
    <mergeCell ref="H15:H16"/>
    <mergeCell ref="E15:E16"/>
    <mergeCell ref="D15:D16"/>
    <mergeCell ref="A128:C128"/>
    <mergeCell ref="G127:H127"/>
    <mergeCell ref="A7:H7"/>
    <mergeCell ref="A8:H8"/>
    <mergeCell ref="A9:H9"/>
    <mergeCell ref="A10:H10"/>
    <mergeCell ref="A11:H11"/>
    <mergeCell ref="B15:B16"/>
    <mergeCell ref="D13:E13"/>
    <mergeCell ref="C15:C16"/>
  </mergeCells>
  <phoneticPr fontId="12" type="noConversion"/>
  <printOptions horizontalCentered="1"/>
  <pageMargins left="0.15748031496062992" right="0.59055118110236227" top="0.28999999999999998" bottom="0.2" header="0.28999999999999998" footer="0.3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RowHeight="12.75" x14ac:dyDescent="0.2"/>
  <cols>
    <col min="1" max="1" width="16.85546875" style="36" customWidth="1"/>
    <col min="2" max="18" width="7.140625" style="36" customWidth="1"/>
    <col min="19" max="16384" width="9.140625" style="36"/>
  </cols>
  <sheetData>
    <row r="2" spans="1:18" x14ac:dyDescent="0.2">
      <c r="A2" s="37"/>
      <c r="E2" s="38">
        <v>1</v>
      </c>
    </row>
    <row r="3" spans="1:18" ht="25.5" customHeight="1" x14ac:dyDescent="0.2">
      <c r="A3" s="164" t="s">
        <v>28</v>
      </c>
      <c r="B3" s="163" t="s">
        <v>29</v>
      </c>
      <c r="C3" s="163" t="s">
        <v>30</v>
      </c>
      <c r="D3" s="163" t="s">
        <v>31</v>
      </c>
      <c r="E3" s="163" t="e">
        <f>Prihodi!#REF!</f>
        <v>#REF!</v>
      </c>
      <c r="F3" s="164" t="s">
        <v>32</v>
      </c>
      <c r="G3" s="164" t="s">
        <v>33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s="39" customFormat="1" ht="25.5" customHeight="1" x14ac:dyDescent="0.2">
      <c r="A4" s="164"/>
      <c r="B4" s="163"/>
      <c r="C4" s="163"/>
      <c r="D4" s="163"/>
      <c r="E4" s="163"/>
      <c r="F4" s="164"/>
      <c r="G4" s="2" t="s">
        <v>34</v>
      </c>
      <c r="H4" s="2" t="s">
        <v>35</v>
      </c>
      <c r="I4" s="2" t="s">
        <v>36</v>
      </c>
      <c r="J4" s="2" t="s">
        <v>37</v>
      </c>
      <c r="K4" s="2" t="s">
        <v>38</v>
      </c>
      <c r="L4" s="2" t="s">
        <v>39</v>
      </c>
      <c r="M4" s="2" t="s">
        <v>40</v>
      </c>
      <c r="N4" s="2" t="s">
        <v>41</v>
      </c>
      <c r="O4" s="2" t="s">
        <v>42</v>
      </c>
      <c r="P4" s="2" t="s">
        <v>43</v>
      </c>
      <c r="Q4" s="2" t="s">
        <v>44</v>
      </c>
      <c r="R4" s="2" t="s">
        <v>45</v>
      </c>
    </row>
    <row r="5" spans="1:18" ht="21" customHeight="1" x14ac:dyDescent="0.2">
      <c r="A5" s="40" t="s">
        <v>46</v>
      </c>
      <c r="B5" s="41"/>
      <c r="C5" s="41"/>
      <c r="D5" s="42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21" customHeight="1" x14ac:dyDescent="0.2">
      <c r="A6" s="45" t="s">
        <v>47</v>
      </c>
      <c r="B6" s="41"/>
      <c r="C6" s="41"/>
      <c r="D6" s="42"/>
      <c r="E6" s="4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1" customHeight="1" x14ac:dyDescent="0.2">
      <c r="A7" s="45" t="s">
        <v>48</v>
      </c>
      <c r="B7" s="41"/>
      <c r="C7" s="41"/>
      <c r="D7" s="42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1" customHeight="1" x14ac:dyDescent="0.2">
      <c r="A8" s="45" t="s">
        <v>49</v>
      </c>
      <c r="B8" s="41"/>
      <c r="C8" s="43"/>
      <c r="D8" s="42"/>
      <c r="E8" s="4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37" customFormat="1" ht="21" customHeight="1" x14ac:dyDescent="0.2">
      <c r="A9" s="46" t="s">
        <v>50</v>
      </c>
      <c r="B9" s="46">
        <f>SUM(B5:B8)</f>
        <v>0</v>
      </c>
      <c r="C9" s="46">
        <f>B9/12</f>
        <v>0</v>
      </c>
      <c r="D9" s="42">
        <f>SUM(G9:R9)</f>
        <v>0</v>
      </c>
      <c r="E9" s="47"/>
      <c r="F9" s="47"/>
      <c r="G9" s="42">
        <f t="shared" ref="G9:R9" si="0">SUM(G5:G8)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2" spans="1:18" x14ac:dyDescent="0.2">
      <c r="O12" s="37" t="s">
        <v>51</v>
      </c>
    </row>
    <row r="13" spans="1:18" x14ac:dyDescent="0.2">
      <c r="O13" s="37"/>
    </row>
    <row r="14" spans="1:18" x14ac:dyDescent="0.2">
      <c r="O14" s="37"/>
    </row>
    <row r="15" spans="1:18" x14ac:dyDescent="0.2">
      <c r="O15" s="37" t="s">
        <v>52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12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RowHeight="12.75" x14ac:dyDescent="0.2"/>
  <cols>
    <col min="1" max="1" width="3.28515625" style="48" customWidth="1"/>
    <col min="2" max="2" width="14" style="48" customWidth="1"/>
    <col min="3" max="3" width="11" style="48" customWidth="1"/>
    <col min="4" max="15" width="9.5703125" style="48" customWidth="1"/>
    <col min="16" max="16384" width="9.140625" style="48"/>
  </cols>
  <sheetData>
    <row r="2" spans="1:15" ht="21" customHeight="1" x14ac:dyDescent="0.2">
      <c r="A2" s="165" t="s">
        <v>53</v>
      </c>
      <c r="B2" s="165" t="s">
        <v>28</v>
      </c>
      <c r="C2" s="165" t="s">
        <v>54</v>
      </c>
      <c r="D2" s="166" t="s">
        <v>55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s="49" customFormat="1" ht="21" customHeight="1" x14ac:dyDescent="0.2">
      <c r="A3" s="165"/>
      <c r="B3" s="165"/>
      <c r="C3" s="165"/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 t="s">
        <v>42</v>
      </c>
      <c r="M3" s="1" t="s">
        <v>43</v>
      </c>
      <c r="N3" s="1" t="s">
        <v>44</v>
      </c>
      <c r="O3" s="1" t="s">
        <v>45</v>
      </c>
    </row>
    <row r="4" spans="1:15" ht="21" customHeight="1" x14ac:dyDescent="0.2">
      <c r="A4" s="50" t="s">
        <v>34</v>
      </c>
      <c r="B4" s="51" t="s">
        <v>46</v>
      </c>
      <c r="C4" s="52">
        <f>SUM(D4:O4)</f>
        <v>0</v>
      </c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1" customHeight="1" x14ac:dyDescent="0.2">
      <c r="A5" s="50" t="s">
        <v>35</v>
      </c>
      <c r="B5" s="55" t="s">
        <v>47</v>
      </c>
      <c r="C5" s="52">
        <f>SUM(D5:O5)</f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21" customHeight="1" x14ac:dyDescent="0.2">
      <c r="A6" s="50" t="s">
        <v>36</v>
      </c>
      <c r="B6" s="55" t="s">
        <v>56</v>
      </c>
      <c r="C6" s="52">
        <f>SUM(D6:O6)</f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21" customHeight="1" x14ac:dyDescent="0.2">
      <c r="A7" s="50" t="s">
        <v>37</v>
      </c>
      <c r="B7" s="55" t="s">
        <v>49</v>
      </c>
      <c r="C7" s="52">
        <f>SUM(D7:O7)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s="58" customFormat="1" ht="21" customHeight="1" x14ac:dyDescent="0.2">
      <c r="A8" s="56"/>
      <c r="B8" s="56" t="s">
        <v>50</v>
      </c>
      <c r="C8" s="52">
        <f>SUM(D8:O8)</f>
        <v>0</v>
      </c>
      <c r="D8" s="57">
        <f t="shared" ref="D8:O8" si="0">SUM(D4:D7)</f>
        <v>0</v>
      </c>
      <c r="E8" s="57">
        <f t="shared" si="0"/>
        <v>0</v>
      </c>
      <c r="F8" s="57">
        <f t="shared" si="0"/>
        <v>0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</row>
    <row r="11" spans="1:15" x14ac:dyDescent="0.2">
      <c r="M11" s="58" t="s">
        <v>51</v>
      </c>
    </row>
    <row r="12" spans="1:15" x14ac:dyDescent="0.2">
      <c r="M12" s="58"/>
    </row>
    <row r="13" spans="1:15" x14ac:dyDescent="0.2">
      <c r="M13" s="58"/>
    </row>
    <row r="14" spans="1:15" x14ac:dyDescent="0.2">
      <c r="M14" s="58" t="s">
        <v>57</v>
      </c>
    </row>
  </sheetData>
  <mergeCells count="4">
    <mergeCell ref="A2:A3"/>
    <mergeCell ref="B2:B3"/>
    <mergeCell ref="C2:C3"/>
    <mergeCell ref="D2:O2"/>
  </mergeCells>
  <phoneticPr fontId="12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61" customFormat="1" x14ac:dyDescent="0.2">
      <c r="A2" s="59"/>
      <c r="B2" s="59"/>
      <c r="C2" s="59"/>
      <c r="D2" s="59"/>
      <c r="E2" s="60"/>
      <c r="F2" s="60"/>
      <c r="G2" s="59"/>
      <c r="H2" s="59"/>
      <c r="I2" s="59"/>
      <c r="J2" s="59"/>
      <c r="K2" s="59"/>
      <c r="L2" s="59"/>
      <c r="M2" s="59"/>
    </row>
    <row r="3" spans="1:13" x14ac:dyDescent="0.2">
      <c r="A3" s="62"/>
    </row>
    <row r="5" spans="1:13" x14ac:dyDescent="0.2">
      <c r="A5" s="63" t="s">
        <v>58</v>
      </c>
    </row>
    <row r="6" spans="1:13" x14ac:dyDescent="0.2">
      <c r="A6" s="64" t="s">
        <v>59</v>
      </c>
      <c r="E6" s="65" t="e">
        <f>SUM(Rashodi!#REF!)+SUM(Rashodi!#REF!)</f>
        <v>#REF!</v>
      </c>
      <c r="F6" s="65"/>
    </row>
    <row r="7" spans="1:13" x14ac:dyDescent="0.2">
      <c r="A7" s="66" t="s">
        <v>60</v>
      </c>
      <c r="E7" s="67"/>
      <c r="F7" s="65"/>
    </row>
    <row r="8" spans="1:13" x14ac:dyDescent="0.2">
      <c r="A8" t="s">
        <v>61</v>
      </c>
      <c r="E8" s="67"/>
      <c r="F8" s="65"/>
    </row>
    <row r="9" spans="1:13" x14ac:dyDescent="0.2">
      <c r="A9" t="s">
        <v>62</v>
      </c>
      <c r="E9" s="67"/>
      <c r="F9" s="65"/>
    </row>
    <row r="10" spans="1:13" x14ac:dyDescent="0.2">
      <c r="A10" t="s">
        <v>63</v>
      </c>
      <c r="E10" s="65" t="e">
        <f>E6-E7+E8-E9</f>
        <v>#REF!</v>
      </c>
      <c r="F10" s="65"/>
    </row>
    <row r="11" spans="1:13" x14ac:dyDescent="0.2">
      <c r="A11" t="s">
        <v>64</v>
      </c>
      <c r="E11" s="68">
        <f>'Broj djece'!D9</f>
        <v>0</v>
      </c>
      <c r="F11" s="68"/>
    </row>
    <row r="12" spans="1:13" x14ac:dyDescent="0.2">
      <c r="A12" t="s">
        <v>65</v>
      </c>
      <c r="E12" s="69" t="e">
        <f>E10/E11</f>
        <v>#REF!</v>
      </c>
      <c r="F12" s="69"/>
    </row>
    <row r="13" spans="1:13" x14ac:dyDescent="0.2">
      <c r="B13" s="65"/>
    </row>
    <row r="14" spans="1:13" x14ac:dyDescent="0.2">
      <c r="B14" s="65"/>
    </row>
    <row r="15" spans="1:13" x14ac:dyDescent="0.2">
      <c r="B15" s="65"/>
    </row>
    <row r="16" spans="1:13" x14ac:dyDescent="0.2">
      <c r="A16" s="63" t="s">
        <v>66</v>
      </c>
      <c r="B16" s="65"/>
    </row>
    <row r="18" spans="1:11" s="36" customFormat="1" ht="35.25" customHeight="1" x14ac:dyDescent="0.2">
      <c r="A18" s="163" t="s">
        <v>67</v>
      </c>
      <c r="B18" s="163" t="s">
        <v>68</v>
      </c>
      <c r="C18" s="163" t="s">
        <v>69</v>
      </c>
      <c r="D18" s="163" t="s">
        <v>70</v>
      </c>
      <c r="E18" s="163" t="s">
        <v>71</v>
      </c>
      <c r="F18" s="163" t="s">
        <v>72</v>
      </c>
      <c r="G18" s="163" t="s">
        <v>73</v>
      </c>
      <c r="H18" s="163"/>
      <c r="I18" s="164" t="s">
        <v>74</v>
      </c>
      <c r="J18" s="163" t="s">
        <v>75</v>
      </c>
      <c r="K18" s="163" t="s">
        <v>76</v>
      </c>
    </row>
    <row r="19" spans="1:11" s="39" customFormat="1" ht="35.25" customHeight="1" x14ac:dyDescent="0.2">
      <c r="A19" s="163"/>
      <c r="B19" s="163"/>
      <c r="C19" s="163"/>
      <c r="D19" s="163"/>
      <c r="E19" s="163"/>
      <c r="F19" s="163"/>
      <c r="G19" s="3" t="s">
        <v>77</v>
      </c>
      <c r="H19" s="3" t="s">
        <v>78</v>
      </c>
      <c r="I19" s="164"/>
      <c r="J19" s="163"/>
      <c r="K19" s="163"/>
    </row>
    <row r="20" spans="1:11" s="71" customFormat="1" ht="10.5" customHeight="1" x14ac:dyDescent="0.2">
      <c r="A20" s="70" t="s">
        <v>34</v>
      </c>
      <c r="B20" s="70" t="s">
        <v>35</v>
      </c>
      <c r="C20" s="70" t="s">
        <v>36</v>
      </c>
      <c r="D20" s="70" t="s">
        <v>37</v>
      </c>
      <c r="E20" s="70" t="s">
        <v>38</v>
      </c>
      <c r="F20" s="70" t="s">
        <v>39</v>
      </c>
      <c r="G20" s="70" t="s">
        <v>40</v>
      </c>
      <c r="H20" s="70" t="s">
        <v>41</v>
      </c>
      <c r="I20" s="70" t="s">
        <v>42</v>
      </c>
      <c r="J20" s="70" t="s">
        <v>43</v>
      </c>
      <c r="K20" s="70" t="s">
        <v>44</v>
      </c>
    </row>
    <row r="21" spans="1:11" s="77" customFormat="1" ht="25.5" customHeight="1" x14ac:dyDescent="0.2">
      <c r="A21" s="72"/>
      <c r="B21" s="73"/>
      <c r="C21" s="74"/>
      <c r="D21" s="74"/>
      <c r="E21" s="74">
        <f>C21-D21</f>
        <v>0</v>
      </c>
      <c r="F21" s="75"/>
      <c r="G21" s="74" t="e">
        <f>SUM(Rashodi!#REF!)</f>
        <v>#REF!</v>
      </c>
      <c r="H21" s="74" t="e">
        <f>SUM(Rashodi!#REF!)</f>
        <v>#REF!</v>
      </c>
      <c r="I21" s="74" t="e">
        <f>Prihodi!#REF!+Prihodi!#REF!</f>
        <v>#REF!</v>
      </c>
      <c r="J21" s="75"/>
      <c r="K21" s="76"/>
    </row>
    <row r="22" spans="1:11" ht="21" customHeight="1" x14ac:dyDescent="0.2"/>
    <row r="23" spans="1:11" ht="21" customHeight="1" x14ac:dyDescent="0.2">
      <c r="I23" s="78" t="s">
        <v>79</v>
      </c>
      <c r="J23" s="79"/>
      <c r="K23" s="80"/>
    </row>
    <row r="24" spans="1:11" ht="21" customHeight="1" x14ac:dyDescent="0.2">
      <c r="I24" s="78" t="s">
        <v>80</v>
      </c>
      <c r="K24" s="81">
        <f>K21+K23</f>
        <v>0</v>
      </c>
    </row>
    <row r="28" spans="1:11" x14ac:dyDescent="0.2">
      <c r="J28" s="63" t="s">
        <v>51</v>
      </c>
    </row>
    <row r="29" spans="1:11" x14ac:dyDescent="0.2">
      <c r="J29" s="63"/>
    </row>
    <row r="30" spans="1:11" x14ac:dyDescent="0.2">
      <c r="J30" s="63"/>
    </row>
    <row r="31" spans="1:11" x14ac:dyDescent="0.2">
      <c r="J31" t="s">
        <v>57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12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Prihodi</vt:lpstr>
      <vt:lpstr>Rashodi</vt:lpstr>
      <vt:lpstr>Broj djece</vt:lpstr>
      <vt:lpstr>Zaduženja roditelja</vt:lpstr>
      <vt:lpstr>Obračun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Marija Milošević</cp:lastModifiedBy>
  <cp:lastPrinted>2022-01-20T08:04:44Z</cp:lastPrinted>
  <dcterms:created xsi:type="dcterms:W3CDTF">2010-02-25T13:03:31Z</dcterms:created>
  <dcterms:modified xsi:type="dcterms:W3CDTF">2022-03-08T06:52:24Z</dcterms:modified>
</cp:coreProperties>
</file>